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1" sheetId="11" r:id="rId5"/>
    <sheet name="SO01 0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SO01'!$A$1:$H$29</definedName>
    <definedName name="_xlnm.Print_Area" localSheetId="5">'SO01 001 Pol'!$A$1:$I$286</definedName>
    <definedName name="_xlnm.Print_Area" localSheetId="1">Stavba!$A$1:$J$34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O23" i="1"/>
  <c r="J23" i="1"/>
  <c r="P21" i="11"/>
  <c r="O21" i="11"/>
  <c r="H21" i="11"/>
  <c r="H22" i="11" s="1"/>
  <c r="AO286" i="12"/>
  <c r="AN286" i="12"/>
  <c r="G286" i="12"/>
  <c r="AK285" i="12"/>
  <c r="AL285" i="12"/>
  <c r="BA277" i="12"/>
  <c r="BA275" i="12"/>
  <c r="BA273" i="12"/>
  <c r="BA270" i="12"/>
  <c r="BA235" i="12"/>
  <c r="BA172" i="12"/>
  <c r="BA170" i="12"/>
  <c r="AZ157" i="12"/>
  <c r="AZ85" i="12"/>
  <c r="BA81" i="12"/>
  <c r="AZ30" i="12"/>
  <c r="AZ26" i="12"/>
  <c r="AZ14" i="12"/>
  <c r="G10" i="12"/>
  <c r="F8" i="12" s="1"/>
  <c r="G12" i="12"/>
  <c r="G16" i="12"/>
  <c r="G18" i="12"/>
  <c r="G21" i="12"/>
  <c r="G27" i="12"/>
  <c r="G31" i="12"/>
  <c r="G37" i="12"/>
  <c r="G53" i="12"/>
  <c r="G64" i="12"/>
  <c r="G67" i="12"/>
  <c r="G71" i="12"/>
  <c r="G77" i="12"/>
  <c r="G80" i="12"/>
  <c r="G86" i="12"/>
  <c r="G92" i="12"/>
  <c r="G95" i="12"/>
  <c r="G98" i="12"/>
  <c r="G100" i="12"/>
  <c r="G101" i="12"/>
  <c r="G103" i="12"/>
  <c r="F105" i="12"/>
  <c r="G108" i="12"/>
  <c r="G114" i="12"/>
  <c r="G119" i="12"/>
  <c r="G125" i="12"/>
  <c r="G127" i="12"/>
  <c r="G129" i="12"/>
  <c r="G132" i="12"/>
  <c r="F122" i="12" s="1"/>
  <c r="G135" i="12"/>
  <c r="F133" i="12" s="1"/>
  <c r="G136" i="12"/>
  <c r="G139" i="12"/>
  <c r="G140" i="12"/>
  <c r="G141" i="12"/>
  <c r="G144" i="12"/>
  <c r="G145" i="12"/>
  <c r="G146" i="12"/>
  <c r="G147" i="12"/>
  <c r="G149" i="12"/>
  <c r="G151" i="12"/>
  <c r="G152" i="12"/>
  <c r="G155" i="12"/>
  <c r="G158" i="12"/>
  <c r="G161" i="12"/>
  <c r="G162" i="12"/>
  <c r="G165" i="12"/>
  <c r="G166" i="12"/>
  <c r="G167" i="12"/>
  <c r="G169" i="12"/>
  <c r="G171" i="12"/>
  <c r="G173" i="12"/>
  <c r="G174" i="12"/>
  <c r="G175" i="12"/>
  <c r="G176" i="12"/>
  <c r="G178" i="12"/>
  <c r="G180" i="12"/>
  <c r="G182" i="12"/>
  <c r="G184" i="12"/>
  <c r="G186" i="12"/>
  <c r="G188" i="12"/>
  <c r="G190" i="12"/>
  <c r="G192" i="12"/>
  <c r="G194" i="12"/>
  <c r="G196" i="12"/>
  <c r="G197" i="12"/>
  <c r="G198" i="12"/>
  <c r="G200" i="12"/>
  <c r="G202" i="12"/>
  <c r="G204" i="12"/>
  <c r="G206" i="12"/>
  <c r="G208" i="12"/>
  <c r="G210" i="12"/>
  <c r="G211" i="12"/>
  <c r="G212" i="12"/>
  <c r="G213" i="12"/>
  <c r="G214" i="12"/>
  <c r="G215" i="12"/>
  <c r="G216" i="12"/>
  <c r="G217" i="12"/>
  <c r="G218" i="12"/>
  <c r="G219" i="12"/>
  <c r="G221" i="12"/>
  <c r="G223" i="12"/>
  <c r="G224" i="12"/>
  <c r="G225" i="12"/>
  <c r="G229" i="12"/>
  <c r="F226" i="12" s="1"/>
  <c r="F231" i="12"/>
  <c r="G234" i="12"/>
  <c r="G238" i="12"/>
  <c r="F236" i="12" s="1"/>
  <c r="G239" i="12"/>
  <c r="G242" i="12"/>
  <c r="G243" i="12"/>
  <c r="G244" i="12"/>
  <c r="G245" i="12"/>
  <c r="G246" i="12"/>
  <c r="G249" i="12"/>
  <c r="F247" i="12" s="1"/>
  <c r="G250" i="12"/>
  <c r="G251" i="12"/>
  <c r="G252" i="12"/>
  <c r="G256" i="12"/>
  <c r="F253" i="12" s="1"/>
  <c r="G258" i="12"/>
  <c r="F257" i="12" s="1"/>
  <c r="G259" i="12"/>
  <c r="G261" i="12"/>
  <c r="G262" i="12"/>
  <c r="G265" i="12"/>
  <c r="G267" i="12"/>
  <c r="F266" i="12" s="1"/>
  <c r="G268" i="12"/>
  <c r="G269" i="12"/>
  <c r="G272" i="12"/>
  <c r="F271" i="12" s="1"/>
  <c r="G274" i="12"/>
  <c r="G276" i="12"/>
  <c r="G278" i="12"/>
  <c r="G279" i="12"/>
  <c r="G280" i="12"/>
  <c r="G281" i="12"/>
  <c r="G282" i="12"/>
  <c r="G283" i="12"/>
  <c r="G284" i="12"/>
  <c r="H28" i="11"/>
  <c r="H27" i="11"/>
  <c r="H25" i="11"/>
  <c r="O24" i="11" s="1"/>
  <c r="P24" i="11"/>
  <c r="D22" i="11"/>
  <c r="B7" i="11"/>
  <c r="B6" i="11"/>
  <c r="C1" i="11"/>
  <c r="B1" i="11"/>
  <c r="J30" i="1"/>
  <c r="J29" i="1"/>
  <c r="J27" i="1"/>
  <c r="J28" i="1" s="1"/>
  <c r="J24" i="1"/>
  <c r="D8" i="1" s="1"/>
  <c r="B1" i="9"/>
  <c r="C1" i="9"/>
  <c r="B7" i="9"/>
  <c r="B6" i="9"/>
  <c r="J31" i="1" l="1"/>
  <c r="H26" i="11"/>
  <c r="H29" i="11" s="1"/>
</calcChain>
</file>

<file path=xl/sharedStrings.xml><?xml version="1.0" encoding="utf-8"?>
<sst xmlns="http://schemas.openxmlformats.org/spreadsheetml/2006/main" count="866" uniqueCount="506">
  <si>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</si>
  <si>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</si>
  <si>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</si>
  <si>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</si>
  <si>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</si>
  <si>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</si>
  <si>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</si>
  <si>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</si>
  <si>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</si>
  <si>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</si>
  <si>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</si>
  <si>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</si>
  <si>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</si>
  <si>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</si>
  <si>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</si>
  <si>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</si>
  <si>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</si>
  <si>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</si>
  <si>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</si>
  <si>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</si>
  <si>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</si>
  <si>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</si>
  <si>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</si>
  <si>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</si>
  <si>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</si>
  <si>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</si>
  <si>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</si>
  <si>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</si>
  <si>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</si>
  <si>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</si>
  <si>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</si>
  <si>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</si>
  <si>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</si>
  <si>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</si>
  <si>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</si>
  <si>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</si>
  <si>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</si>
  <si>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</si>
  <si>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</si>
  <si>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</si>
  <si>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</si>
  <si>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</si>
  <si>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13/130/001</t>
  </si>
  <si>
    <t>Nové Město n.M.-Olešná, rek.vodovodu, řad A, ul.Bobrovská</t>
  </si>
  <si>
    <t>Nové Město na Moravě - Olešná</t>
  </si>
  <si>
    <t>Svaz vodovodů a kanalizací Žďársko</t>
  </si>
  <si>
    <t>Vodárenská 244/2</t>
  </si>
  <si>
    <t>Žďár nad Sázavou-Žďár nad Sázavou 4</t>
  </si>
  <si>
    <t>59101</t>
  </si>
  <si>
    <t>Ing. František Laštovička, UNIprojekt</t>
  </si>
  <si>
    <t>Studentská 1133/3</t>
  </si>
  <si>
    <t>10117831</t>
  </si>
  <si>
    <t>CZ6003161494</t>
  </si>
  <si>
    <t>43383513</t>
  </si>
  <si>
    <t>CZ43383513</t>
  </si>
  <si>
    <t>Stavební objekt</t>
  </si>
  <si>
    <t>SO01</t>
  </si>
  <si>
    <t>Rekonstrukce vodovodu, řad A</t>
  </si>
  <si>
    <t>827.13.1.2</t>
  </si>
  <si>
    <t>Celkem za stavbu</t>
  </si>
  <si>
    <t>Rekapitulace DPH</t>
  </si>
  <si>
    <t>Základ pro DPH</t>
  </si>
  <si>
    <t>%</t>
  </si>
  <si>
    <t>DPH</t>
  </si>
  <si>
    <t>Celkem za stavbu s DPH</t>
  </si>
  <si>
    <t>827</t>
  </si>
  <si>
    <t>Vedení trubní dálková  přípojná</t>
  </si>
  <si>
    <t>827.1</t>
  </si>
  <si>
    <t>Vodovody trubní</t>
  </si>
  <si>
    <t>827.13</t>
  </si>
  <si>
    <t>sítě vodovodní rozvodné</t>
  </si>
  <si>
    <t>827.13.1</t>
  </si>
  <si>
    <t>potrubí z trub z plastických hmot a sklolaminátu</t>
  </si>
  <si>
    <t>rekonstrukce a modernizace objektu prostá</t>
  </si>
  <si>
    <t>Rozsah:</t>
  </si>
  <si>
    <t>m</t>
  </si>
  <si>
    <t>Rekapitulace soupisů náležejících k objektu</t>
  </si>
  <si>
    <t>Soupis</t>
  </si>
  <si>
    <t>Cena (Kč)</t>
  </si>
  <si>
    <t>001</t>
  </si>
  <si>
    <t>Celkem objekt</t>
  </si>
  <si>
    <t>Celkem za objekt s DPH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</si>
  <si>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</si>
  <si>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</si>
  <si>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</si>
  <si>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</si>
  <si>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</si>
  <si>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</si>
  <si>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</si>
  <si>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</si>
  <si>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113 10-7 Odstranění podkladů nebo krytů</t>
  </si>
  <si>
    <t>113107124R00</t>
  </si>
  <si>
    <t>...v ploše jednotlivě do 200 m2, z kameniva hrubého drceného, o tloušťce vrstvy přes 300 do 400 mm</t>
  </si>
  <si>
    <t>m2</t>
  </si>
  <si>
    <t>822-1</t>
  </si>
  <si>
    <t>RTS</t>
  </si>
  <si>
    <t>1,0*4,5</t>
  </si>
  <si>
    <t>113107142R00</t>
  </si>
  <si>
    <t>...v ploše jednotlivě do 200 m2, živičných, o tloušťce vrstvy přes 50 do 100 mm</t>
  </si>
  <si>
    <t>119 00-14 Dočasné zajištění podzemního potrubí nebo vedení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</si>
  <si>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</si>
  <si>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 00-142 betonového potrubí</t>
  </si>
  <si>
    <t>119001412R00</t>
  </si>
  <si>
    <t>...DN  přes 200  do 500 mm</t>
  </si>
  <si>
    <t>800-1</t>
  </si>
  <si>
    <t>119 00-143 kabelů</t>
  </si>
  <si>
    <t>119001421R00</t>
  </si>
  <si>
    <t>...do 3 kabelů</t>
  </si>
  <si>
    <t>120 00 Ztížené vykopávky</t>
  </si>
  <si>
    <t>příplatek k cenám vykopávek za ztížení vykopávky v blízkosti podzemního vedení nebo výbušnin v horninách jakékoliv třídy,</t>
  </si>
  <si>
    <t>120001101R00</t>
  </si>
  <si>
    <t>...v horninách jakékoliv třídy</t>
  </si>
  <si>
    <t>m3</t>
  </si>
  <si>
    <t>1,0*1,0*1,40</t>
  </si>
  <si>
    <t>1,0*1,0*1,21*2</t>
  </si>
  <si>
    <t>1,0*1,0*1,21</t>
  </si>
  <si>
    <t>121 10-11 Sejmutí ornice</t>
  </si>
  <si>
    <t>nebo lesní půdy, s naložením na dopravní prostředek a vodorovným přemístěním na hromady v místě upotřebení nebo na dočasné či trvalé skládky se složením,</t>
  </si>
  <si>
    <t>121101102R00</t>
  </si>
  <si>
    <t>...s přemístěním na vzdálenost přes 50 do 100 m</t>
  </si>
  <si>
    <t>1,0*3,0*0,25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</si>
  <si>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</si>
  <si>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</si>
  <si>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132201212R00</t>
  </si>
  <si>
    <t xml:space="preserve">...do 1000 m3, v hornině 3, hloubení strojně </t>
  </si>
  <si>
    <t>1,0*1,0*2,0</t>
  </si>
  <si>
    <t>1,0*1,0*0,5</t>
  </si>
  <si>
    <t>1,0*1,0*128,5</t>
  </si>
  <si>
    <t>Komunikace : -0,49*4,50</t>
  </si>
  <si>
    <t>Ornice : -0,75</t>
  </si>
  <si>
    <t>132301212R00</t>
  </si>
  <si>
    <t xml:space="preserve">...do 1000 m3, v hornině 4, hloubení strojně </t>
  </si>
  <si>
    <t>1,0*(1,67+1,50)/2*3,9+1,0*(1,50+1,45)/2*2,4+1,0*(1,45+1,12)/2*0,5</t>
  </si>
  <si>
    <t>1,0*(1,12+1,15)/2*0,4+1,0*(1,15+1,34)/2*4,1+1,0*(1,34+1,30)/2*1,0</t>
  </si>
  <si>
    <t>1,0*(1,30+1,40)/2*2,6+1,0*(1,40+1,40)/2*3,4+1,0*(1,40+1,31)/2*3,4</t>
  </si>
  <si>
    <t>1,0*(1,31+1,22)/2*1,9+1,0*(1,22+1,36)/2*4,4+1,0*(1,36+1,31)/2*4,2</t>
  </si>
  <si>
    <t>1,0*(1,31+1,30)/2*1,3+1,0*(1,30+1,15)/2*14,2+1,0*(1,15+1,23)/2*4,9</t>
  </si>
  <si>
    <t>1,0*(1,23+1,21)/2*4,3+1,0*(1,21+1,18)/2*5,3+1,0*(1,18+1,04)/2*2,2</t>
  </si>
  <si>
    <t>1,0*(1,04+1,30)/2*6,3+1,0*(1,30+1,21)/2*5,2+1,0*(1,21+1,23)/2*0,5</t>
  </si>
  <si>
    <t>1,0*(1,23+1,13)/2*9,9+1,0*(1,13+1,02)/2*9,3+1,0*(1,02+1,01)/2*4,1</t>
  </si>
  <si>
    <t>1,0*(1,01+1,09)/2*10,3+1,0*(1,09+1,43)/2*1,0+1,0*(1,43+1,45)/2*0,5</t>
  </si>
  <si>
    <t>1,0*(1,04+1,01)/2*11,2+1,0*(1,01+1,21)/2*5,8</t>
  </si>
  <si>
    <t>1,0*(1,30+1,30)/2*0,5+1,0*(1,31+1,31)/2*0,5+1,0*(1,22+1,22)/2*0,5</t>
  </si>
  <si>
    <t>1,0*(1,15+1,15)/2*0,5+1,0*(1,21+1,21)/2*0,5</t>
  </si>
  <si>
    <t>Hornina 3 : -131,0</t>
  </si>
  <si>
    <t>151 10 Zřízení pažení a rozepření stěn rýh</t>
  </si>
  <si>
    <t>pro podzemní vedení pro všechny šířky rýhy,</t>
  </si>
  <si>
    <t>151101101R00</t>
  </si>
  <si>
    <t>...příložné  pro jakoukoliv mezerovitost, hloubky do 2 m</t>
  </si>
  <si>
    <t>(1,67+1,50)/2*3,9+(1,50+1,45)/2*2,4</t>
  </si>
  <si>
    <t>(1,34+1,30)/2*1,0</t>
  </si>
  <si>
    <t>(1,30+1,40)/2*2,6+(1,40+1,40)/2*3,4+(1,40+1,31)/2*3,4</t>
  </si>
  <si>
    <t>(1,36+1,31)/2*4,2</t>
  </si>
  <si>
    <t>(1,31+1,30)/2*1,3</t>
  </si>
  <si>
    <t>(1,43+1,45)/2*0,5</t>
  </si>
  <si>
    <t>(1,30+1,30)/2*0,5+(1,31+1,31)/2*0,5</t>
  </si>
  <si>
    <t>33,247</t>
  </si>
  <si>
    <t>151 11 Odstranění pažení a rozepření rýh</t>
  </si>
  <si>
    <t>pro podzemní vedení s uložením materiálu na vzdálenost do 3 m od kraje výkopu,</t>
  </si>
  <si>
    <t>151101111R00</t>
  </si>
  <si>
    <t>...příložné , hloubky do 2 m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</si>
  <si>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</si>
  <si>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</si>
  <si>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</si>
  <si>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...z horniny 1 až 4, při hloubce výkopu přes 1 do 2,5 m</t>
  </si>
  <si>
    <t>(128,045+25,9060)*0,5</t>
  </si>
  <si>
    <t>162 10 Vodorovné přemístění výkopku</t>
  </si>
  <si>
    <t>po suchu, bez ohledu na druh dopravního prostředku, bez naložení výkopku, avšak se složením bez rozhrnutí,</t>
  </si>
  <si>
    <t>162601102R00</t>
  </si>
  <si>
    <t>...z horniny 1 až 4, na vzdálenost přes 4 000  do 5 000 m</t>
  </si>
  <si>
    <t>1,0*0,432*2,0</t>
  </si>
  <si>
    <t>1,0*0,440*0,5</t>
  </si>
  <si>
    <t>1,0*0,490*128,5</t>
  </si>
  <si>
    <t>171 20 Uložení sypaniny na skládku nebo do násypů nezhut.</t>
  </si>
  <si>
    <t>nebo na skládku s rozprostřením sypaniny ve vrstvách a s hrubým urovnáním,</t>
  </si>
  <si>
    <t>171201101R00</t>
  </si>
  <si>
    <t>...do násypů nezhutněných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</si>
  <si>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</si>
  <si>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</si>
  <si>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</si>
  <si>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</si>
  <si>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</si>
  <si>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128,045+25,906</t>
  </si>
  <si>
    <t>-64,049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</si>
  <si>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</si>
  <si>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</si>
  <si>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</si>
  <si>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...bez prohození sypaniny</t>
  </si>
  <si>
    <t>((1,0*0,332)-0,0008)*2,0</t>
  </si>
  <si>
    <t>((1,0*0,340)-0,00126)*0,5</t>
  </si>
  <si>
    <t>((1,0*0,390)-0,00636)*128,5</t>
  </si>
  <si>
    <t>180 40-11 Založení trávníku</t>
  </si>
  <si>
    <t>Založení trávníku na půdě předem připravené s pokosením, naložením, odvozem odpadu do 20 km a se složením</t>
  </si>
  <si>
    <t>180402111R00</t>
  </si>
  <si>
    <t>Založení trávníku parkového výsevem v rovině</t>
  </si>
  <si>
    <t>823-1</t>
  </si>
  <si>
    <t>181 20 Úprava pláně v násypech</t>
  </si>
  <si>
    <t>vyrovnání výškových rozdílů, plochy vodorovné a plochy do sklonu 1 : 5,</t>
  </si>
  <si>
    <t>181201101R00</t>
  </si>
  <si>
    <t>...v hornině 1 až 4, bez zhutnění</t>
  </si>
  <si>
    <t>181 30 Rozprostření a urovnání ornice v rovině</t>
  </si>
  <si>
    <t>s případným nutným přemístěním hromad nebo dočasných skládek na místo potřeby ze vzdálenosti do 30 m, v rovině nebo ve svahu do 1 : 5,</t>
  </si>
  <si>
    <t>181301104R00</t>
  </si>
  <si>
    <t>...v souvislé ploše do 500 m2, tloušťka vrstvy přes 200 do 250 mm</t>
  </si>
  <si>
    <t>199 Poplatky za skládku</t>
  </si>
  <si>
    <t>199000002R00</t>
  </si>
  <si>
    <t>...horniny 1- 4</t>
  </si>
  <si>
    <t>00572400R</t>
  </si>
  <si>
    <t>směs travní parková, pro běžnou zátěž</t>
  </si>
  <si>
    <t>kg</t>
  </si>
  <si>
    <t>SPCM</t>
  </si>
  <si>
    <t>3,0*0,025*1,05</t>
  </si>
  <si>
    <t>58337332R</t>
  </si>
  <si>
    <t>štěrkopísek frakce 0,0 až 22,0 mm; třída C</t>
  </si>
  <si>
    <t>T</t>
  </si>
  <si>
    <t>50,12951*1,01*1,7</t>
  </si>
  <si>
    <t>4</t>
  </si>
  <si>
    <t>Vodorovné konstrukce</t>
  </si>
  <si>
    <t>451 Lože pod potrubí, stoky a drobné objekty</t>
  </si>
  <si>
    <t>v otevřeném výkopu,</t>
  </si>
  <si>
    <t>451573111R00</t>
  </si>
  <si>
    <t>...z písku a štěrkopísku  do 65 mm</t>
  </si>
  <si>
    <t>827-1</t>
  </si>
  <si>
    <t>1,0*0,1*2,0</t>
  </si>
  <si>
    <t>1,0*0,1*0,5</t>
  </si>
  <si>
    <t>1,0*0,1*128,5</t>
  </si>
  <si>
    <t>452 31 Podkladní a zajišťovací konstrukce z betonu</t>
  </si>
  <si>
    <t>z cementu portlandského nebo struskoportlandského, v otevřeném výkopu,</t>
  </si>
  <si>
    <t>452313131R00</t>
  </si>
  <si>
    <t>...bloky pro potrubí , z betonu prostého  C 12/15</t>
  </si>
  <si>
    <t>0,38*0,42*0,76*2</t>
  </si>
  <si>
    <t>0,34*0,34*0,68</t>
  </si>
  <si>
    <t>452 35 Bednění podkladních a zajišťovacích konstrukcí</t>
  </si>
  <si>
    <t>452353101R00</t>
  </si>
  <si>
    <t xml:space="preserve">...bloků pro potrubí </t>
  </si>
  <si>
    <t>2,28*0,42*2</t>
  </si>
  <si>
    <t>2,04*0,34</t>
  </si>
  <si>
    <t>5</t>
  </si>
  <si>
    <t>Komunikace</t>
  </si>
  <si>
    <t>566 90 Vyspravení podkladu po překopech</t>
  </si>
  <si>
    <t>pro inženýrské sítě, se zhutněním</t>
  </si>
  <si>
    <t>566901111R00</t>
  </si>
  <si>
    <t>...kamenivem těženým nebo štěrkopískem</t>
  </si>
  <si>
    <t>4,50*0,15</t>
  </si>
  <si>
    <t>566903111R00</t>
  </si>
  <si>
    <t>...kamenivem hrubým drceným</t>
  </si>
  <si>
    <t>t</t>
  </si>
  <si>
    <t>4,50*0,20*1,7</t>
  </si>
  <si>
    <t>566904111R00</t>
  </si>
  <si>
    <t>...kamenivem obalovaným asfaltem</t>
  </si>
  <si>
    <t>4,5*0,08*1,7</t>
  </si>
  <si>
    <t>572 9 Vyspravení krytu po překopech pro inženýrské sítě</t>
  </si>
  <si>
    <t>572952112R00</t>
  </si>
  <si>
    <t>...asfaltovým betonem, po zhutnění tloušťky přes  50 do  70 mm</t>
  </si>
  <si>
    <t>8</t>
  </si>
  <si>
    <t>Trubní vedení</t>
  </si>
  <si>
    <t>857 Montáž litinových tvarovek na potrubí litinovém tlakovém</t>
  </si>
  <si>
    <t>857242121R00</t>
  </si>
  <si>
    <t>...jednoosých, na potrubí z trub přírubových v otevřeném výkopu, v otevřeném kanálu nebo v šachtě, DN 80 mm</t>
  </si>
  <si>
    <t>kus</t>
  </si>
  <si>
    <t>857244121R00</t>
  </si>
  <si>
    <t>...odbočných, na potrubí z trub přírubových v otevřeném výkopu, v otevřeném kanálu nebo v šachtě, DN 80 mm</t>
  </si>
  <si>
    <t>871 Montáž potrubí z plastických hmot</t>
  </si>
  <si>
    <t>871161121R00</t>
  </si>
  <si>
    <t>...z tlakových trubek polyetylenových, vnějšího průměru 32 mm</t>
  </si>
  <si>
    <t>871171121R00</t>
  </si>
  <si>
    <t>...z tlakových trubek polyetylenových, vnějšího průměru 40 mm</t>
  </si>
  <si>
    <t>871241121R00</t>
  </si>
  <si>
    <t>...z tlakových trubek polyetylenových, vnějšího průměru 90 mm</t>
  </si>
  <si>
    <t>877 Montáž elektrotvarovek</t>
  </si>
  <si>
    <t>877162121R00</t>
  </si>
  <si>
    <t>...Přirážka za 1 spoj elektrotvarovky, vnějšího průměru 32 mm</t>
  </si>
  <si>
    <t>877172121R00</t>
  </si>
  <si>
    <t>...Přirážka za 1 spoj elektrotvarovky, vnějšího průměru 40 mm</t>
  </si>
  <si>
    <t>877212121R00</t>
  </si>
  <si>
    <t>...Přirážka za 1 spoj elektrotvarovky, vnějšího průměru 63 mm</t>
  </si>
  <si>
    <t>877242121R00</t>
  </si>
  <si>
    <t>...Přirážka za 1 spoj elektrotvarovky, vnějšího průměru 90 mm</t>
  </si>
  <si>
    <t>879 Příplatky</t>
  </si>
  <si>
    <t>879172199R00</t>
  </si>
  <si>
    <t>...za montáž vodovodních přípojek , DN 32-80 mm</t>
  </si>
  <si>
    <t>891 Montáž vodovodních armatur na potrubí</t>
  </si>
  <si>
    <t>891241111R00</t>
  </si>
  <si>
    <t>...šoupátek v otevřeném výkopu nebo v šachtách s osazením zemní soupravy (bez poklopů), DN 80 mm</t>
  </si>
  <si>
    <t>891247111R00</t>
  </si>
  <si>
    <t>...hydrantů podzemních (bez osazení poklopů), DN 80 mm</t>
  </si>
  <si>
    <t>892 1 Tlakové zkoušky vodovodního potrubí</t>
  </si>
  <si>
    <t>přísun, montáže, demontáže a odsunu zkoušecího čerpadla, napuštění tlakovou vodou a dodání vody pro tlakovou zkoušku,</t>
  </si>
  <si>
    <t>892241111R00</t>
  </si>
  <si>
    <t>...DN do 80 mm</t>
  </si>
  <si>
    <t>892 2 Zabezpečení konců vodovodního potrubí při tlakových zkouškách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</si>
  <si>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</si>
  <si>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892372111R00</t>
  </si>
  <si>
    <t>...DN do 300 mm</t>
  </si>
  <si>
    <t>úsek</t>
  </si>
  <si>
    <t>892 3 Proplach a desinfekce vodovodního potrubí</t>
  </si>
  <si>
    <t>napuštění a vypuštění vody, dodání vody a desinfekčního prostředku, náklady na bakteriologický rozbor vody,</t>
  </si>
  <si>
    <t>892233111R00</t>
  </si>
  <si>
    <t>...DN od 40 do 70 mm</t>
  </si>
  <si>
    <t>892273111R00</t>
  </si>
  <si>
    <t>...DN od 80 do 125 mm</t>
  </si>
  <si>
    <t>899 40 Osazení poklopů litinových</t>
  </si>
  <si>
    <t>včetně podezdění</t>
  </si>
  <si>
    <t>899401111R00</t>
  </si>
  <si>
    <t>...ventilových</t>
  </si>
  <si>
    <t>899401112R00</t>
  </si>
  <si>
    <t>...šoupátkových</t>
  </si>
  <si>
    <t>899401113R00</t>
  </si>
  <si>
    <t>...hydrantových</t>
  </si>
  <si>
    <t>899 71 Orientační tabulky na vodovodních a kanalizačních řadech</t>
  </si>
  <si>
    <t>899712111R00</t>
  </si>
  <si>
    <t>...na zdivu</t>
  </si>
  <si>
    <t>Včetně dodání a připevnění tabulky.</t>
  </si>
  <si>
    <t>899713111R00</t>
  </si>
  <si>
    <t>...na sloupku ocelovém nebo betonovém</t>
  </si>
  <si>
    <t>Včetně dodání a připevnění tabulky a osazení sloupků.</t>
  </si>
  <si>
    <t>857243131T00</t>
  </si>
  <si>
    <t>Montáž spojek DN 80</t>
  </si>
  <si>
    <t>Vlastní</t>
  </si>
  <si>
    <t>871162121T01</t>
  </si>
  <si>
    <t>Montáž tvarovek ISO a spojek na přípojkách</t>
  </si>
  <si>
    <t>891173111R01</t>
  </si>
  <si>
    <t>Montáž ventilů hlavních pro přípojky, včetně zemní soupravy, ventil součástí navrtávacího T-kusu</t>
  </si>
  <si>
    <t>286130681T1</t>
  </si>
  <si>
    <t>Navrt.T-kus s uzav.ventilem, kit SDR11 d90-32</t>
  </si>
  <si>
    <t xml:space="preserve">ks    </t>
  </si>
  <si>
    <t>4*1,015</t>
  </si>
  <si>
    <t>286130683T1</t>
  </si>
  <si>
    <t>Navrt.T-kus s uzav.ventilem, kit SDR11 d90-40</t>
  </si>
  <si>
    <t>1*1,015</t>
  </si>
  <si>
    <t>28613088.MR</t>
  </si>
  <si>
    <t>redukce PE 100; SDR 11,0; d = 90,0 mm; d2 = 63 mm; spoj elektrosvařovaný</t>
  </si>
  <si>
    <t>28613106.MR</t>
  </si>
  <si>
    <t>spojka/nátrubek PE 100; SDR 11,0; D = 90,0 mm; spoj elektrosvařovaný</t>
  </si>
  <si>
    <t>17*1,015</t>
  </si>
  <si>
    <t>28613126.MR</t>
  </si>
  <si>
    <t>T-kus 90,0 °; PE 100; KIT; SDR 11,0; D = 90,0 mm; spoj elektrosvařovaný</t>
  </si>
  <si>
    <t>2*1,015</t>
  </si>
  <si>
    <t>28613431R</t>
  </si>
  <si>
    <t>trubka plastová vodovodní hladká; HDPE (PE 100); SDR 11,0; PN 16; D = 32,0 mm; s = 3,00 mm; l = 100 000,0 mm</t>
  </si>
  <si>
    <t>2,0*1,015</t>
  </si>
  <si>
    <t>28613432R</t>
  </si>
  <si>
    <t>trubka plastová vodovodní hladká; HDPE (PE 100); SDR 11,0; PN 16; D = 40,0 mm; s = 3,70 mm; l = 100 000,0 mm</t>
  </si>
  <si>
    <t>0,5*1,015</t>
  </si>
  <si>
    <t>286134415R</t>
  </si>
  <si>
    <t>trubka plastová vodovodní hladká; PE 100RC; SDR 17,0; PN 10; D = 90,0 mm; s = 5,40 mm; l = 100 000,0 mm</t>
  </si>
  <si>
    <t>128,5*1,015</t>
  </si>
  <si>
    <t>28653335.AR</t>
  </si>
  <si>
    <t>koleno PE 100; 45,0 °; SDR 11,0; D = 90,0 mm; hladké; spoj elektrosvařovaný</t>
  </si>
  <si>
    <t>28653598T</t>
  </si>
  <si>
    <t>Nákružek lemový d90 PE100 SDR17+příruba PN10 d90/DN80</t>
  </si>
  <si>
    <t>6*1,015</t>
  </si>
  <si>
    <t>28655303R1</t>
  </si>
  <si>
    <t>Spojka ISO č.6320 z POM d32</t>
  </si>
  <si>
    <t>28655304R1</t>
  </si>
  <si>
    <t>Spojka ISO č.6320 z POM d40</t>
  </si>
  <si>
    <t>42227204R</t>
  </si>
  <si>
    <t>šoupátko přírubové použití uzavírací přírubová armatura; médium pitná a užitková voda, odpadní voda; DN 80; l = 180 mm; PN 10 nebo 16; D 200 mm; max.provozní tlak 16 bar; max teplota 70 °C; povrch.ochrana vně i uvnitř epoxidovým práškem</t>
  </si>
  <si>
    <t>4*1,01</t>
  </si>
  <si>
    <t>422736062R</t>
  </si>
  <si>
    <t>hydrant podzemní PN 16; provedení jednoduchý uzávěr; DN 80,0 mm; min.průtok 110 m3/hod; krycí hloubka 1,25; stavební výška 975 mm; těleso tvárná litina; prac. teplota do 20 °C; pro: uzávěr vody pro požární účely nebo odkalení sítě</t>
  </si>
  <si>
    <t>1*1,01</t>
  </si>
  <si>
    <t>422736063R</t>
  </si>
  <si>
    <t>hydrant podzemní PN 16; provedení jednoduchý uzávěr; DN 80,0 mm; min.průtok 110 m3/hod; krycí hloubka 1,50; stavební výška 1 225 mm; těleso tvárná litina; prac. teplota do 20 °C; pro: uzávěr vody pro požární účely nebo odkalení sítě</t>
  </si>
  <si>
    <t>4227363701T</t>
  </si>
  <si>
    <t>Hydrantová drenáž 12.21</t>
  </si>
  <si>
    <t>2*1,01</t>
  </si>
  <si>
    <t>4229102001T1</t>
  </si>
  <si>
    <t>Souprava zemní tel.pro odb.T-kus s uzav.ventilem Rd 1,15-1,80m</t>
  </si>
  <si>
    <t>5*1,015</t>
  </si>
  <si>
    <t>422913305R</t>
  </si>
  <si>
    <t>souprava zemní teleskopická pro ruční ovládání šoupat a domovních šoupátek; DN 65-80; šoupátková; rozsah min.1,05m  max. 1,75m; provedení dvoudílné; mat. vnější chránička z PE, ovl.čtyřhran z litiny, vnitřní teleskop ze zink.oceli</t>
  </si>
  <si>
    <t>4229136001T</t>
  </si>
  <si>
    <t>Poklop uliční kulatý malý Euro 7.2.1</t>
  </si>
  <si>
    <t>42291410R</t>
  </si>
  <si>
    <t>poklop ventilový tělo PA, víčko litina; použití uliční poklop pro domovní přípojky, vhodné i do litého asfaltu; h = 250,0 mm; vnitř.pr.D = 145 mm; D = 200,0 mm</t>
  </si>
  <si>
    <t>4229146001T</t>
  </si>
  <si>
    <t>Poklop hydrantový Klasik 7.2.7</t>
  </si>
  <si>
    <t>42291510R</t>
  </si>
  <si>
    <t>deska podkladová pro ventilkové a šoupátkové poklopy; plastové</t>
  </si>
  <si>
    <t>42291515R</t>
  </si>
  <si>
    <t>deska podkladová pro hydrantové poklopy; plastové</t>
  </si>
  <si>
    <t>4239278001T</t>
  </si>
  <si>
    <t>Sady nerezových šroubů, matic a podložek k přír.spojům</t>
  </si>
  <si>
    <t>soubor</t>
  </si>
  <si>
    <t>54823030T</t>
  </si>
  <si>
    <t>Orientační tabulka, na plotě, zdi</t>
  </si>
  <si>
    <t>54823040T</t>
  </si>
  <si>
    <t>Orientační tabulka na sloupku</t>
  </si>
  <si>
    <t>54823050T</t>
  </si>
  <si>
    <t>Orientační sloupek</t>
  </si>
  <si>
    <t>552599939R</t>
  </si>
  <si>
    <t>tvarovka přírubová s přírubovou odbočkou tvárná litina; DN 1 = 80 mm; DN 2 = 80 mm; povrch. úprava práškový epoxid</t>
  </si>
  <si>
    <t>5526009702R</t>
  </si>
  <si>
    <t>koleno 90 °; PN 10; DN 80 mm; tvárná litina; přírubové; s patkou; uvnitř práškový epoxid; vně práškový epoxid</t>
  </si>
  <si>
    <t>55291230191</t>
  </si>
  <si>
    <t>Spojka přímá, provedení WAGA Plus DN50 PN16 d46-71mm</t>
  </si>
  <si>
    <t>55291230201</t>
  </si>
  <si>
    <t>Spojka přímá, provedení WAGA Plus DN80 PN16 d84-105mm</t>
  </si>
  <si>
    <t>55291230211</t>
  </si>
  <si>
    <t>Výztužná vložka pro PE potrubí SDR11 d90x5,4mm</t>
  </si>
  <si>
    <t>91</t>
  </si>
  <si>
    <t>Doplňující práce na komunikaci</t>
  </si>
  <si>
    <t>919 73-5 Řezání stávajících krytů nebo podkladů</t>
  </si>
  <si>
    <t>včetně spotřeby vody</t>
  </si>
  <si>
    <t>919735112R00</t>
  </si>
  <si>
    <t>...živičných, hloubky přes 50 do 100 mm</t>
  </si>
  <si>
    <t>4,5*2</t>
  </si>
  <si>
    <t>99</t>
  </si>
  <si>
    <t>Staveništní přesun hmot</t>
  </si>
  <si>
    <t>998 27-61 Přesun hmot pro trubní vedení z trub plastových nebo sklolaminátových</t>
  </si>
  <si>
    <t>vodovodu nebo kanalizace ražené nebo hloubené (827 1.1, 827 1.9, 827 2.1, 827 2.9), drobných objektů</t>
  </si>
  <si>
    <t>998276101R00</t>
  </si>
  <si>
    <t>...v otevřeném výkopu</t>
  </si>
  <si>
    <t>na vzdálenost 15 m od hrany výkopu nebo od okraje šachty</t>
  </si>
  <si>
    <t>722</t>
  </si>
  <si>
    <t>Vnitřní vodovod</t>
  </si>
  <si>
    <t>722 17-08 Demontáž potrubí z trubek z PH tlakových</t>
  </si>
  <si>
    <t>722170804R00</t>
  </si>
  <si>
    <t>...přes 32 do D 63</t>
  </si>
  <si>
    <t>800-721</t>
  </si>
  <si>
    <t>722170807R00</t>
  </si>
  <si>
    <t>...přes 63 do D 110</t>
  </si>
  <si>
    <t>722 17-09 Opravy vodovodního potrubí z plastových trubek</t>
  </si>
  <si>
    <t>722 17-093 ostatní práce mimo spojové svary s přidáním materiálu</t>
  </si>
  <si>
    <t>722171914R00</t>
  </si>
  <si>
    <t>...odříznutí plastové trubky, přes D 25 do D 32 mm</t>
  </si>
  <si>
    <t>722171915R00</t>
  </si>
  <si>
    <t>...odříznutí plastové trubky, přes D 32 do D 40 mm</t>
  </si>
  <si>
    <t>722171917R00</t>
  </si>
  <si>
    <t>...odříznutí plastové trubky, přes D 50 do D 63 mm</t>
  </si>
  <si>
    <t>722171919R00</t>
  </si>
  <si>
    <t>...odříznutí plastové trubky, přes D 75 do D 90 mm</t>
  </si>
  <si>
    <t>722211813R01</t>
  </si>
  <si>
    <t>Demontáž armatur vodov.se dvěma přírubami DN 80, šoupátka a hydrant</t>
  </si>
  <si>
    <t>M21</t>
  </si>
  <si>
    <t>Elektromontáže</t>
  </si>
  <si>
    <t>210 8 Vodiče, šňůry a kabely měděné</t>
  </si>
  <si>
    <t>210800625R00</t>
  </si>
  <si>
    <t>Vodič nn a vn CYA 4 mm2 uložený volně</t>
  </si>
  <si>
    <t>210800626R00</t>
  </si>
  <si>
    <t>Vodič nn a vn CYA 6 mm2 uložený volně</t>
  </si>
  <si>
    <t>34142156R</t>
  </si>
  <si>
    <t>vodič CYA (H07V-K); silový, propojovací jednožilový; jádro Cu lanované holé; počet žil 1; jmen.průřez jádra 4,00 mm2; vnější průměr max 4,8 mm; izolace PVC; tl. izolace 0,8 mm; odolný proti šíření plamene</t>
  </si>
  <si>
    <t>34142157R</t>
  </si>
  <si>
    <t>vodič CYA (H07V-K); silový, propojovací jednožilový; jádro Cu lanované holé; počet žil 1; jmen.průřez jádra 6,00 mm2; vnější průměr max 6,4 mm; izolace PVC; tl. izolace 0,8 mm; odolný proti šíření plamene</t>
  </si>
  <si>
    <t>M46</t>
  </si>
  <si>
    <t>Zemní práce při montážích</t>
  </si>
  <si>
    <t>460 49-001 Fólie výstražná z PVC</t>
  </si>
  <si>
    <t>Vyrovnání povrchu kabelové rýhy, rozvinutí a uložení výstražné fólie z PVC do rýhy.</t>
  </si>
  <si>
    <t>460490012R00</t>
  </si>
  <si>
    <t>Fólie výstražná z PVC, šířka 33 cm</t>
  </si>
  <si>
    <t>D96</t>
  </si>
  <si>
    <t>Přesuny suti a vybouraných hmot</t>
  </si>
  <si>
    <t>979990113T01</t>
  </si>
  <si>
    <t>Poplatek za skládku - živice</t>
  </si>
  <si>
    <t xml:space="preserve">t     </t>
  </si>
  <si>
    <t>979990114T01</t>
  </si>
  <si>
    <t>Poplatek za skládku - štěrky</t>
  </si>
  <si>
    <t>979 08-2 Vodorovná doprava suti po suchu</t>
  </si>
  <si>
    <t>979082213R00</t>
  </si>
  <si>
    <t>...bez naložení, ale se složením a hrubým urovnáním na vzdálenost do 1 km</t>
  </si>
  <si>
    <t>979082219R00</t>
  </si>
  <si>
    <t>...příplatek k ceně za každý další i započatý 1 km přes 1 km</t>
  </si>
  <si>
    <t>979 09-31 Uložení suti na skládku</t>
  </si>
  <si>
    <t>s hrubým urovnáním</t>
  </si>
  <si>
    <t>979093111R00</t>
  </si>
  <si>
    <t>Uložení suti na skládku bez zhutnění</t>
  </si>
  <si>
    <t>800-6</t>
  </si>
  <si>
    <t>VN</t>
  </si>
  <si>
    <t>Vedlejší náklady</t>
  </si>
  <si>
    <t>005111020T</t>
  </si>
  <si>
    <t>Geodetické vytyčení stavby</t>
  </si>
  <si>
    <t>Soubor</t>
  </si>
  <si>
    <t>005111021R</t>
  </si>
  <si>
    <t>Vytyčení inženýrských sítí</t>
  </si>
  <si>
    <t>005121 R</t>
  </si>
  <si>
    <t>Zařízení staveniště</t>
  </si>
  <si>
    <t>Veškeré náklady spojené s vybudováním, provozem a odstraněním zařízení staveniště.</t>
  </si>
  <si>
    <t>ON</t>
  </si>
  <si>
    <t>Ostatní náklady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</si>
  <si>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</si>
  <si>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</si>
  <si>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</si>
  <si>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</si>
  <si>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</si>
  <si>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</si>
  <si>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005241030T</t>
  </si>
  <si>
    <t>Vyhotovení geometrického plánu</t>
  </si>
  <si>
    <t>Náklady na vyhotovení geometrického plánu.</t>
  </si>
  <si>
    <t>005301010RT</t>
  </si>
  <si>
    <t>Pitná voda z veřejné sítě</t>
  </si>
  <si>
    <t xml:space="preserve">m3    </t>
  </si>
  <si>
    <t>005301012T</t>
  </si>
  <si>
    <t>Krácený rozbor pitné vody</t>
  </si>
  <si>
    <t>005301020RT</t>
  </si>
  <si>
    <t>Práce spojené s napojením na stávající vodovod</t>
  </si>
  <si>
    <t>005301030RT</t>
  </si>
  <si>
    <t>Vypuštění, odvzdušnění, odkalení</t>
  </si>
  <si>
    <t>005301040T</t>
  </si>
  <si>
    <t>Náhradní zásobování pitnou vodou</t>
  </si>
  <si>
    <t>005311011T</t>
  </si>
  <si>
    <t>Seznam přípojek s uvedením čísel popisných a parcelních</t>
  </si>
  <si>
    <t>005331010T</t>
  </si>
  <si>
    <t>Ověření funkce signalizačního vodiče, včetně protokolu</t>
  </si>
  <si>
    <t>Celkem za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</si>
</sst>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0\ _K_č"/>
    <numFmt numFmtId="172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4" xfId="0" applyBorder="1"/>
    <xf numFmtId="0" fontId="0" fillId="0" borderId="44" xfId="0" applyBorder="1" applyAlignment="1"/>
    <xf numFmtId="0" fontId="0" fillId="0" borderId="45" xfId="0" applyBorder="1" applyAlignment="1"/>
    <xf numFmtId="0" fontId="0" fillId="0" borderId="38" xfId="0" applyBorder="1" applyAlignment="1"/>
    <xf numFmtId="0" fontId="0" fillId="0" borderId="40" xfId="0" applyBorder="1" applyAlignment="1"/>
    <xf numFmtId="0" fontId="0" fillId="0" borderId="47" xfId="0" applyBorder="1"/>
    <xf numFmtId="0" fontId="0" fillId="0" borderId="46" xfId="0" applyBorder="1"/>
    <xf numFmtId="0" fontId="0" fillId="0" borderId="48" xfId="0" applyBorder="1"/>
    <xf numFmtId="4" fontId="0" fillId="0" borderId="50" xfId="0" applyNumberFormat="1" applyBorder="1" applyAlignment="1">
      <alignment shrinkToFit="1"/>
    </xf>
    <xf numFmtId="4" fontId="0" fillId="0" borderId="49" xfId="0" applyNumberFormat="1" applyBorder="1" applyAlignment="1">
      <alignment shrinkToFit="1"/>
    </xf>
    <xf numFmtId="0" fontId="0" fillId="4" borderId="51" xfId="0" applyFill="1" applyBorder="1"/>
    <xf numFmtId="0" fontId="14" fillId="4" borderId="52" xfId="0" applyFont="1" applyFill="1" applyBorder="1"/>
    <xf numFmtId="0" fontId="0" fillId="4" borderId="52" xfId="0" applyFill="1" applyBorder="1"/>
    <xf numFmtId="0" fontId="0" fillId="4" borderId="53" xfId="0" applyFill="1" applyBorder="1" applyAlignment="1"/>
    <xf numFmtId="0" fontId="0" fillId="4" borderId="52" xfId="0" applyFill="1" applyBorder="1" applyAlignment="1"/>
    <xf numFmtId="4" fontId="15" fillId="4" borderId="54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8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4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1" xfId="0" applyNumberFormat="1" applyFont="1" applyBorder="1"/>
    <xf numFmtId="171" fontId="7" fillId="0" borderId="29" xfId="0" applyNumberFormat="1" applyFont="1" applyBorder="1"/>
    <xf numFmtId="0" fontId="7" fillId="4" borderId="62" xfId="0" applyFont="1" applyFill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171" fontId="7" fillId="4" borderId="66" xfId="0" applyNumberFormat="1" applyFont="1" applyFill="1" applyBorder="1"/>
    <xf numFmtId="0" fontId="7" fillId="4" borderId="55" xfId="0" applyFont="1" applyFill="1" applyBorder="1"/>
    <xf numFmtId="0" fontId="7" fillId="4" borderId="67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68" xfId="0" applyFont="1" applyFill="1" applyBorder="1"/>
    <xf numFmtId="171" fontId="7" fillId="4" borderId="57" xfId="0" applyNumberFormat="1" applyFont="1" applyFill="1" applyBorder="1"/>
    <xf numFmtId="0" fontId="7" fillId="0" borderId="44" xfId="0" applyFont="1" applyBorder="1"/>
    <xf numFmtId="0" fontId="7" fillId="0" borderId="45" xfId="0" applyFont="1" applyBorder="1"/>
    <xf numFmtId="0" fontId="7" fillId="0" borderId="38" xfId="0" applyFont="1" applyBorder="1"/>
    <xf numFmtId="0" fontId="7" fillId="0" borderId="40" xfId="0" applyFont="1" applyBorder="1"/>
    <xf numFmtId="0" fontId="7" fillId="0" borderId="47" xfId="0" applyFont="1" applyBorder="1"/>
    <xf numFmtId="0" fontId="7" fillId="0" borderId="46" xfId="0" applyFont="1" applyBorder="1"/>
    <xf numFmtId="0" fontId="7" fillId="0" borderId="48" xfId="0" applyFont="1" applyBorder="1"/>
    <xf numFmtId="4" fontId="7" fillId="0" borderId="50" xfId="0" applyNumberFormat="1" applyFont="1" applyBorder="1"/>
    <xf numFmtId="4" fontId="7" fillId="0" borderId="49" xfId="0" applyNumberFormat="1" applyFont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4" fontId="15" fillId="4" borderId="54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8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69" xfId="0" applyFill="1" applyBorder="1" applyAlignment="1">
      <alignment vertical="top"/>
    </xf>
    <xf numFmtId="0" fontId="0" fillId="4" borderId="70" xfId="0" applyFill="1" applyBorder="1" applyAlignment="1">
      <alignment horizontal="center" vertical="top" shrinkToFit="1"/>
    </xf>
    <xf numFmtId="172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horizontal="left" vertical="top" wrapText="1"/>
    </xf>
    <xf numFmtId="4" fontId="0" fillId="4" borderId="72" xfId="0" applyNumberFormat="1" applyFill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/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18" fillId="0" borderId="43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1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 shrinkToFit="1"/>
    </xf>
    <xf numFmtId="0" fontId="18" fillId="0" borderId="41" xfId="0" applyFont="1" applyBorder="1" applyAlignment="1">
      <alignment vertical="top" shrinkToFit="1"/>
    </xf>
    <xf numFmtId="0" fontId="19" fillId="0" borderId="41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18" fillId="0" borderId="44" xfId="0" applyNumberFormat="1" applyFont="1" applyBorder="1" applyAlignment="1">
      <alignment vertical="top" wrapText="1" shrinkToFit="1"/>
    </xf>
    <xf numFmtId="172" fontId="18" fillId="0" borderId="41" xfId="0" applyNumberFormat="1" applyFont="1" applyBorder="1" applyAlignment="1">
      <alignment vertical="top" shrinkToFit="1"/>
    </xf>
    <xf numFmtId="172" fontId="19" fillId="0" borderId="41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18" fillId="0" borderId="44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0" fillId="4" borderId="48" xfId="0" applyFill="1" applyBorder="1" applyAlignment="1">
      <alignment vertical="top"/>
    </xf>
    <xf numFmtId="0" fontId="18" fillId="0" borderId="46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73" xfId="0" applyNumberFormat="1" applyFill="1" applyBorder="1" applyAlignment="1">
      <alignment vertical="top" shrinkToFit="1"/>
    </xf>
    <xf numFmtId="4" fontId="18" fillId="0" borderId="74" xfId="0" applyNumberFormat="1" applyFont="1" applyBorder="1" applyAlignment="1">
      <alignment vertical="top" shrinkToFit="1"/>
    </xf>
    <xf numFmtId="4" fontId="0" fillId="4" borderId="69" xfId="0" applyNumberFormat="1" applyFill="1" applyBorder="1" applyAlignment="1">
      <alignment vertical="top"/>
    </xf>
    <xf numFmtId="0" fontId="0" fillId="4" borderId="70" xfId="0" applyFill="1" applyBorder="1" applyAlignment="1">
      <alignment vertical="top" wrapText="1"/>
    </xf>
    <xf numFmtId="0" fontId="0" fillId="4" borderId="62" xfId="0" applyFill="1" applyBorder="1" applyAlignment="1">
      <alignment vertical="top"/>
    </xf>
    <xf numFmtId="49" fontId="0" fillId="4" borderId="63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75" xfId="0" applyNumberFormat="1" applyBorder="1" applyAlignment="1">
      <alignment vertical="top"/>
    </xf>
    <xf numFmtId="4" fontId="0" fillId="0" borderId="76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77" xfId="0" applyFont="1" applyBorder="1" applyAlignment="1">
      <alignment vertical="top" shrinkToFit="1"/>
    </xf>
    <xf numFmtId="172" fontId="18" fillId="0" borderId="77" xfId="0" applyNumberFormat="1" applyFont="1" applyBorder="1" applyAlignment="1">
      <alignment vertical="top" shrinkToFit="1"/>
    </xf>
    <xf numFmtId="4" fontId="18" fillId="5" borderId="77" xfId="0" applyNumberFormat="1" applyFont="1" applyFill="1" applyBorder="1" applyAlignment="1" applyProtection="1">
      <alignment vertical="top" shrinkToFit="1"/>
      <protection locked="0"/>
    </xf>
    <xf numFmtId="4" fontId="18" fillId="0" borderId="77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8" xfId="0" applyNumberFormat="1" applyFont="1" applyBorder="1" applyAlignment="1">
      <alignment vertical="top" shrinkToFit="1"/>
    </xf>
    <xf numFmtId="0" fontId="16" fillId="4" borderId="58" xfId="0" applyFont="1" applyFill="1" applyBorder="1"/>
    <xf numFmtId="49" fontId="16" fillId="4" borderId="59" xfId="0" applyNumberFormat="1" applyFont="1" applyFill="1" applyBorder="1"/>
    <xf numFmtId="0" fontId="16" fillId="4" borderId="59" xfId="0" applyFont="1" applyFill="1" applyBorder="1"/>
    <xf numFmtId="4" fontId="16" fillId="4" borderId="60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8" fillId="0" borderId="43" xfId="0" applyNumberFormat="1" applyFont="1" applyBorder="1" applyAlignment="1">
      <alignment horizontal="left" vertical="top" wrapText="1"/>
    </xf>
    <xf numFmtId="0" fontId="18" fillId="0" borderId="41" xfId="0" applyNumberFormat="1" applyFont="1" applyBorder="1" applyAlignment="1">
      <alignment horizontal="left" vertical="top" wrapText="1"/>
    </xf>
    <xf numFmtId="0" fontId="19" fillId="0" borderId="41" xfId="0" quotePrefix="1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18" fillId="0" borderId="77" xfId="0" applyNumberFormat="1" applyFont="1" applyBorder="1" applyAlignment="1">
      <alignment horizontal="left" vertical="top" wrapText="1"/>
    </xf>
    <xf numFmtId="49" fontId="16" fillId="4" borderId="59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41</v>
      </c>
      <c r="B17" s="86"/>
      <c r="C17" s="86"/>
      <c r="D17" s="86"/>
      <c r="E17" s="86"/>
      <c r="F17" s="86"/>
      <c r="G17" s="86"/>
      <c r="H17" s="15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31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4" t="s">
        <v>44</v>
      </c>
      <c r="G5" s="11"/>
      <c r="I5" s="11"/>
    </row>
    <row r="6" spans="1:14" ht="13.5" customHeight="1" x14ac:dyDescent="0.25">
      <c r="B6" s="10"/>
      <c r="C6" s="37"/>
      <c r="D6" s="103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05" t="s">
        <v>45</v>
      </c>
      <c r="H11" s="13" t="s">
        <v>2</v>
      </c>
      <c r="I11" s="107" t="s">
        <v>53</v>
      </c>
      <c r="J11" s="51"/>
    </row>
    <row r="12" spans="1:14" x14ac:dyDescent="0.2">
      <c r="D12" s="105" t="s">
        <v>46</v>
      </c>
      <c r="H12" s="13" t="s">
        <v>3</v>
      </c>
      <c r="I12" s="107" t="s">
        <v>54</v>
      </c>
      <c r="J12" s="51"/>
    </row>
    <row r="13" spans="1:14" ht="12" customHeight="1" x14ac:dyDescent="0.2">
      <c r="C13" s="106" t="s">
        <v>48</v>
      </c>
      <c r="D13" s="105" t="s">
        <v>47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05" t="s">
        <v>49</v>
      </c>
      <c r="H15" s="13" t="s">
        <v>2</v>
      </c>
      <c r="I15" s="107" t="s">
        <v>51</v>
      </c>
      <c r="J15" s="52"/>
    </row>
    <row r="16" spans="1:14" ht="12" customHeight="1" x14ac:dyDescent="0.2">
      <c r="C16" s="13"/>
      <c r="D16" s="105" t="s">
        <v>50</v>
      </c>
      <c r="H16" s="13" t="s">
        <v>3</v>
      </c>
      <c r="I16" s="107" t="s">
        <v>52</v>
      </c>
      <c r="J16" s="52"/>
    </row>
    <row r="17" spans="1:16" ht="12" customHeight="1" x14ac:dyDescent="0.2">
      <c r="C17" s="106" t="s">
        <v>48</v>
      </c>
      <c r="D17" s="105" t="s">
        <v>47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8"/>
      <c r="B21" s="109" t="s">
        <v>20</v>
      </c>
      <c r="C21" s="110"/>
      <c r="D21" s="110"/>
      <c r="E21" s="111"/>
      <c r="F21" s="112"/>
      <c r="G21" s="112"/>
      <c r="H21" s="117" t="s">
        <v>21</v>
      </c>
      <c r="I21" s="118" t="s">
        <v>22</v>
      </c>
      <c r="J21" s="119" t="s">
        <v>23</v>
      </c>
    </row>
    <row r="22" spans="1:16" x14ac:dyDescent="0.2">
      <c r="A22" s="114"/>
      <c r="B22" s="114" t="s">
        <v>55</v>
      </c>
      <c r="C22" s="115"/>
      <c r="D22" s="115"/>
      <c r="E22" s="115"/>
      <c r="F22" s="115"/>
      <c r="G22" s="116"/>
      <c r="H22" s="120"/>
      <c r="I22" s="121">
        <v>1</v>
      </c>
      <c r="J22" s="122"/>
    </row>
    <row r="23" spans="1:16" x14ac:dyDescent="0.2">
      <c r="A23" s="114"/>
      <c r="B23" s="114" t="s">
        <v>56</v>
      </c>
      <c r="C23" s="115" t="s">
        <v>57</v>
      </c>
      <c r="D23" s="115"/>
      <c r="E23" s="115"/>
      <c r="F23" s="115"/>
      <c r="G23" s="116"/>
      <c r="H23" s="120" t="s">
        <v>58</v>
      </c>
      <c r="I23" s="121">
        <v>1</v>
      </c>
      <c r="J23" s="122">
        <f>'Rekapitulace Objekt SO01'!H22</f>
        <v>0</v>
      </c>
      <c r="O23">
        <f>'Rekapitulace Objekt SO01'!O24</f>
        <v>0</v>
      </c>
      <c r="P23">
        <f>'Rekapitulace Objekt SO01'!P24</f>
        <v>0</v>
      </c>
    </row>
    <row r="24" spans="1:16" ht="25.5" customHeight="1" x14ac:dyDescent="0.25">
      <c r="A24" s="124"/>
      <c r="B24" s="125" t="s">
        <v>59</v>
      </c>
      <c r="C24" s="126"/>
      <c r="D24" s="126"/>
      <c r="E24" s="126"/>
      <c r="F24" s="127"/>
      <c r="G24" s="128"/>
      <c r="H24" s="129"/>
      <c r="I24" s="130"/>
      <c r="J24" s="123">
        <f>SUM(J22:J23)</f>
        <v>0</v>
      </c>
    </row>
    <row r="25" spans="1:16" ht="13.5" thickBot="1" x14ac:dyDescent="0.25">
      <c r="J25" s="113"/>
    </row>
    <row r="26" spans="1:16" x14ac:dyDescent="0.2">
      <c r="A26" s="142"/>
      <c r="B26" s="143" t="s">
        <v>60</v>
      </c>
      <c r="C26" s="144"/>
      <c r="D26" s="144"/>
      <c r="E26" s="144"/>
      <c r="F26" s="144"/>
      <c r="G26" s="145"/>
      <c r="H26" s="144"/>
      <c r="I26" s="146"/>
      <c r="J26" s="147" t="s">
        <v>23</v>
      </c>
    </row>
    <row r="27" spans="1:16" x14ac:dyDescent="0.2">
      <c r="A27" s="137"/>
      <c r="B27" s="132" t="s">
        <v>61</v>
      </c>
      <c r="C27" s="132"/>
      <c r="D27" s="132"/>
      <c r="E27" s="132">
        <v>15</v>
      </c>
      <c r="F27" s="132" t="s">
        <v>62</v>
      </c>
      <c r="G27" s="134"/>
      <c r="H27" s="132"/>
      <c r="I27" s="133"/>
      <c r="J27" s="140">
        <f>SUM(O23:O24)</f>
        <v>0</v>
      </c>
    </row>
    <row r="28" spans="1:16" x14ac:dyDescent="0.2">
      <c r="A28" s="138"/>
      <c r="B28" s="46" t="s">
        <v>63</v>
      </c>
      <c r="C28" s="46"/>
      <c r="D28" s="46"/>
      <c r="E28" s="46">
        <v>15</v>
      </c>
      <c r="F28" s="46" t="s">
        <v>62</v>
      </c>
      <c r="G28" s="135"/>
      <c r="H28" s="46"/>
      <c r="I28" s="131"/>
      <c r="J28" s="141">
        <f>J27*(E28/100)</f>
        <v>0</v>
      </c>
    </row>
    <row r="29" spans="1:16" x14ac:dyDescent="0.2">
      <c r="A29" s="138"/>
      <c r="B29" s="46" t="s">
        <v>61</v>
      </c>
      <c r="C29" s="46"/>
      <c r="D29" s="46"/>
      <c r="E29" s="46">
        <v>21</v>
      </c>
      <c r="F29" s="46" t="s">
        <v>62</v>
      </c>
      <c r="G29" s="135"/>
      <c r="H29" s="46"/>
      <c r="I29" s="131"/>
      <c r="J29" s="141">
        <f>SUM(P23:P24)</f>
        <v>0</v>
      </c>
    </row>
    <row r="30" spans="1:16" ht="13.5" thickBot="1" x14ac:dyDescent="0.25">
      <c r="A30" s="139"/>
      <c r="B30" s="39" t="s">
        <v>63</v>
      </c>
      <c r="C30" s="39"/>
      <c r="D30" s="39"/>
      <c r="E30" s="39">
        <v>21</v>
      </c>
      <c r="F30" s="39" t="s">
        <v>62</v>
      </c>
      <c r="G30" s="136"/>
      <c r="H30" s="46"/>
      <c r="I30" s="131"/>
      <c r="J30" s="141">
        <f>J29*(E30/100)</f>
        <v>0</v>
      </c>
    </row>
    <row r="31" spans="1:16" ht="16.5" thickBot="1" x14ac:dyDescent="0.25">
      <c r="A31" s="148"/>
      <c r="B31" s="149" t="s">
        <v>64</v>
      </c>
      <c r="C31" s="150"/>
      <c r="D31" s="150"/>
      <c r="E31" s="150"/>
      <c r="F31" s="150"/>
      <c r="G31" s="150"/>
      <c r="H31" s="151"/>
      <c r="I31" s="152"/>
      <c r="J31" s="153">
        <f>SUM(J27:J30)</f>
        <v>0</v>
      </c>
    </row>
  </sheetData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13/130/001</v>
      </c>
      <c r="C1" s="31" t="str">
        <f>Stavba!NazevStavby</f>
        <v>Nové Město n.M.-Olešná, rek.vodovodu, řad A, ul.Bobrovská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DE53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30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31</v>
      </c>
      <c r="B2" s="56"/>
      <c r="C2" s="97"/>
      <c r="D2" s="97"/>
      <c r="E2" s="97"/>
      <c r="F2" s="97"/>
      <c r="G2" s="98"/>
    </row>
    <row r="3" spans="1:7" x14ac:dyDescent="0.2">
      <c r="A3" s="57" t="s">
        <v>32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DE53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9.7109375" customWidth="1"/>
    <col min="15" max="16" width="0" hidden="1" customWidth="1"/>
  </cols>
  <sheetData>
    <row r="1" spans="1:10" ht="13.5" customHeight="1" thickTop="1" x14ac:dyDescent="0.2">
      <c r="A1" s="23" t="s">
        <v>1</v>
      </c>
      <c r="B1" s="28" t="str">
        <f>Stavba!CisloStavby</f>
        <v>13/130/001</v>
      </c>
      <c r="C1" s="31" t="str">
        <f>Stavba!NazevStavby</f>
        <v>Nové Město n.M.-Olešná, rek.vodovodu, řad A, ul.Bobrovská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54" t="s">
        <v>56</v>
      </c>
      <c r="C2" s="155" t="s">
        <v>57</v>
      </c>
      <c r="D2" s="92"/>
      <c r="E2" s="92"/>
      <c r="F2" s="92"/>
      <c r="G2" s="26" t="s">
        <v>15</v>
      </c>
      <c r="H2" s="156" t="s">
        <v>58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SO01</v>
      </c>
      <c r="H6" s="35"/>
    </row>
    <row r="7" spans="1:10" ht="15.75" customHeight="1" x14ac:dyDescent="0.25">
      <c r="B7" s="93" t="str">
        <f>C2</f>
        <v>Rekonstrukce vodovodu, řad A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157" t="s">
        <v>65</v>
      </c>
      <c r="C9" s="157" t="s">
        <v>66</v>
      </c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157" t="s">
        <v>67</v>
      </c>
      <c r="C10" s="157" t="s">
        <v>68</v>
      </c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157" t="s">
        <v>69</v>
      </c>
      <c r="C11" s="157" t="s">
        <v>70</v>
      </c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157" t="s">
        <v>71</v>
      </c>
      <c r="C13" s="157" t="s">
        <v>72</v>
      </c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157" t="s">
        <v>58</v>
      </c>
      <c r="C15" s="157" t="s">
        <v>73</v>
      </c>
      <c r="D15" s="32"/>
      <c r="E15" s="32"/>
      <c r="F15" s="32"/>
      <c r="G15" s="32"/>
      <c r="H15" s="36"/>
      <c r="I15" s="32"/>
      <c r="J15" s="32"/>
    </row>
    <row r="16" spans="1:10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16" ht="12.75" customHeight="1" x14ac:dyDescent="0.2">
      <c r="A17" s="32" t="s">
        <v>74</v>
      </c>
      <c r="B17" s="158">
        <v>131</v>
      </c>
      <c r="C17" s="157" t="s">
        <v>75</v>
      </c>
      <c r="D17" s="32"/>
      <c r="E17" s="32"/>
      <c r="F17" s="32"/>
      <c r="G17" s="32"/>
      <c r="H17" s="36"/>
      <c r="I17" s="32"/>
      <c r="J17" s="32"/>
    </row>
    <row r="18" spans="1:16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16" ht="12.75" customHeight="1" thickBot="1" x14ac:dyDescent="0.25">
      <c r="A19" s="159" t="s">
        <v>76</v>
      </c>
      <c r="B19" s="160"/>
      <c r="C19" s="160"/>
      <c r="D19" s="160"/>
      <c r="E19" s="160"/>
      <c r="F19" s="160"/>
      <c r="G19" s="160"/>
      <c r="H19" s="161"/>
      <c r="I19" s="32"/>
      <c r="J19" s="32"/>
    </row>
    <row r="20" spans="1:16" ht="12.75" customHeight="1" x14ac:dyDescent="0.2">
      <c r="A20" s="169" t="s">
        <v>77</v>
      </c>
      <c r="B20" s="170"/>
      <c r="C20" s="171"/>
      <c r="D20" s="171"/>
      <c r="E20" s="171"/>
      <c r="F20" s="171"/>
      <c r="G20" s="172"/>
      <c r="H20" s="173" t="s">
        <v>78</v>
      </c>
      <c r="I20" s="32"/>
      <c r="J20" s="32"/>
    </row>
    <row r="21" spans="1:16" ht="12.75" customHeight="1" x14ac:dyDescent="0.2">
      <c r="A21" s="167" t="s">
        <v>79</v>
      </c>
      <c r="B21" s="165" t="s">
        <v>57</v>
      </c>
      <c r="C21" s="164"/>
      <c r="D21" s="164"/>
      <c r="E21" s="164"/>
      <c r="F21" s="164"/>
      <c r="G21" s="166"/>
      <c r="H21" s="168">
        <f>'SO01 001 Pol'!G286</f>
        <v>0</v>
      </c>
      <c r="I21" s="32"/>
      <c r="J21" s="32"/>
      <c r="O21">
        <f>'SO01 001 Pol'!AN286</f>
        <v>0</v>
      </c>
      <c r="P21">
        <f>'SO01 001 Pol'!AO286</f>
        <v>0</v>
      </c>
    </row>
    <row r="22" spans="1:16" ht="12.75" customHeight="1" thickBot="1" x14ac:dyDescent="0.25">
      <c r="A22" s="174"/>
      <c r="B22" s="175" t="s">
        <v>80</v>
      </c>
      <c r="C22" s="176"/>
      <c r="D22" s="177" t="str">
        <f>B2</f>
        <v>SO01</v>
      </c>
      <c r="E22" s="176"/>
      <c r="F22" s="176"/>
      <c r="G22" s="178"/>
      <c r="H22" s="179">
        <f>SUM(H21:H21)</f>
        <v>0</v>
      </c>
      <c r="I22" s="32"/>
      <c r="J22" s="32"/>
    </row>
    <row r="23" spans="1:16" ht="12.75" customHeight="1" thickBot="1" x14ac:dyDescent="0.25">
      <c r="A23" s="32"/>
      <c r="B23" s="32"/>
      <c r="C23" s="32"/>
      <c r="D23" s="32"/>
      <c r="E23" s="32"/>
      <c r="F23" s="32"/>
      <c r="G23" s="32"/>
      <c r="H23" s="158"/>
      <c r="I23" s="32"/>
      <c r="J23" s="32"/>
    </row>
    <row r="24" spans="1:16" ht="12.75" customHeight="1" x14ac:dyDescent="0.2">
      <c r="A24" s="189"/>
      <c r="B24" s="190"/>
      <c r="C24" s="190"/>
      <c r="D24" s="190"/>
      <c r="E24" s="191"/>
      <c r="F24" s="190"/>
      <c r="G24" s="190"/>
      <c r="H24" s="192" t="s">
        <v>60</v>
      </c>
      <c r="I24" s="32"/>
      <c r="J24" s="32"/>
      <c r="O24" s="35">
        <f>H25</f>
        <v>0</v>
      </c>
      <c r="P24" s="35">
        <f>H27</f>
        <v>0</v>
      </c>
    </row>
    <row r="25" spans="1:16" ht="12.75" customHeight="1" x14ac:dyDescent="0.2">
      <c r="A25" s="184" t="s">
        <v>61</v>
      </c>
      <c r="B25" s="180"/>
      <c r="C25" s="180"/>
      <c r="D25" s="180">
        <v>15</v>
      </c>
      <c r="E25" s="181" t="s">
        <v>62</v>
      </c>
      <c r="F25" s="180"/>
      <c r="G25" s="180"/>
      <c r="H25" s="187">
        <f>SUM(O21:O22)</f>
        <v>0</v>
      </c>
      <c r="I25" s="32"/>
      <c r="J25" s="32"/>
    </row>
    <row r="26" spans="1:16" ht="12.75" customHeight="1" x14ac:dyDescent="0.2">
      <c r="A26" s="185" t="s">
        <v>63</v>
      </c>
      <c r="B26" s="162"/>
      <c r="C26" s="162"/>
      <c r="D26" s="162">
        <v>15</v>
      </c>
      <c r="E26" s="182" t="s">
        <v>62</v>
      </c>
      <c r="F26" s="162"/>
      <c r="G26" s="162"/>
      <c r="H26" s="188">
        <f>H25*(D26/100)</f>
        <v>0</v>
      </c>
      <c r="I26" s="32"/>
      <c r="J26" s="32"/>
    </row>
    <row r="27" spans="1:16" ht="12.75" customHeight="1" x14ac:dyDescent="0.2">
      <c r="A27" s="185" t="s">
        <v>61</v>
      </c>
      <c r="B27" s="162"/>
      <c r="C27" s="162"/>
      <c r="D27" s="162">
        <v>21</v>
      </c>
      <c r="E27" s="182" t="s">
        <v>62</v>
      </c>
      <c r="F27" s="162"/>
      <c r="G27" s="162"/>
      <c r="H27" s="188">
        <f>SUM(P21:P22)</f>
        <v>0</v>
      </c>
      <c r="I27" s="32"/>
      <c r="J27" s="32"/>
    </row>
    <row r="28" spans="1:16" ht="12.75" customHeight="1" thickBot="1" x14ac:dyDescent="0.25">
      <c r="A28" s="186" t="s">
        <v>63</v>
      </c>
      <c r="B28" s="163"/>
      <c r="C28" s="163"/>
      <c r="D28" s="163">
        <v>21</v>
      </c>
      <c r="E28" s="183" t="s">
        <v>62</v>
      </c>
      <c r="F28" s="162"/>
      <c r="G28" s="162"/>
      <c r="H28" s="188">
        <f>H27*(D28/100)</f>
        <v>0</v>
      </c>
      <c r="I28" s="32"/>
      <c r="J28" s="32"/>
    </row>
    <row r="29" spans="1:16" ht="12.75" customHeight="1" thickBot="1" x14ac:dyDescent="0.25">
      <c r="A29" s="193" t="s">
        <v>81</v>
      </c>
      <c r="B29" s="194"/>
      <c r="C29" s="194"/>
      <c r="D29" s="194"/>
      <c r="E29" s="194"/>
      <c r="F29" s="195"/>
      <c r="G29" s="196"/>
      <c r="H29" s="197">
        <f>SUM(H25:H28)</f>
        <v>0</v>
      </c>
      <c r="I29" s="32"/>
      <c r="J29" s="32"/>
    </row>
    <row r="30" spans="1:16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286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25">
      <c r="A1" s="95" t="s">
        <v>82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211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56</v>
      </c>
      <c r="C3" s="212" t="s">
        <v>57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98" t="s">
        <v>33</v>
      </c>
      <c r="B4" s="199" t="s">
        <v>79</v>
      </c>
      <c r="C4" s="213" t="s">
        <v>57</v>
      </c>
      <c r="D4" s="200"/>
      <c r="E4" s="200"/>
      <c r="F4" s="200"/>
      <c r="G4" s="201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202" t="s">
        <v>34</v>
      </c>
      <c r="B6" s="205" t="s">
        <v>35</v>
      </c>
      <c r="C6" s="206" t="s">
        <v>36</v>
      </c>
      <c r="D6" s="203" t="s">
        <v>37</v>
      </c>
      <c r="E6" s="204" t="s">
        <v>38</v>
      </c>
      <c r="F6" s="207" t="s">
        <v>39</v>
      </c>
      <c r="G6" s="249" t="s">
        <v>40</v>
      </c>
      <c r="H6" s="250" t="s">
        <v>83</v>
      </c>
      <c r="I6" s="216" t="s">
        <v>84</v>
      </c>
      <c r="J6" s="54"/>
    </row>
    <row r="7" spans="1:60" x14ac:dyDescent="0.2">
      <c r="A7" s="251"/>
      <c r="B7" s="252" t="s">
        <v>85</v>
      </c>
      <c r="C7" s="253" t="s">
        <v>86</v>
      </c>
      <c r="D7" s="253"/>
      <c r="E7" s="254"/>
      <c r="F7" s="255"/>
      <c r="G7" s="255"/>
      <c r="H7" s="256"/>
      <c r="I7" s="257"/>
      <c r="J7" s="54"/>
    </row>
    <row r="8" spans="1:60" x14ac:dyDescent="0.2">
      <c r="A8" s="242" t="s">
        <v>87</v>
      </c>
      <c r="B8" s="217" t="s">
        <v>88</v>
      </c>
      <c r="C8" s="270" t="s">
        <v>89</v>
      </c>
      <c r="D8" s="219"/>
      <c r="E8" s="224"/>
      <c r="F8" s="229">
        <f>SUM(G9:G104)</f>
        <v>0</v>
      </c>
      <c r="G8" s="230"/>
      <c r="H8" s="231"/>
      <c r="I8" s="247"/>
      <c r="J8" s="54"/>
    </row>
    <row r="9" spans="1:60" outlineLevel="1" x14ac:dyDescent="0.2">
      <c r="A9" s="243"/>
      <c r="B9" s="214" t="s">
        <v>90</v>
      </c>
      <c r="C9" s="271"/>
      <c r="D9" s="220"/>
      <c r="E9" s="225"/>
      <c r="F9" s="232"/>
      <c r="G9" s="233"/>
      <c r="H9" s="234"/>
      <c r="I9" s="248"/>
      <c r="J9" s="208"/>
      <c r="K9" s="209">
        <v>1</v>
      </c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43">
        <v>1</v>
      </c>
      <c r="B10" s="218" t="s">
        <v>91</v>
      </c>
      <c r="C10" s="272" t="s">
        <v>92</v>
      </c>
      <c r="D10" s="221" t="s">
        <v>93</v>
      </c>
      <c r="E10" s="226">
        <v>4.5</v>
      </c>
      <c r="F10" s="236"/>
      <c r="G10" s="235">
        <f>E10*F10</f>
        <v>0</v>
      </c>
      <c r="H10" s="234" t="s">
        <v>94</v>
      </c>
      <c r="I10" s="248" t="s">
        <v>95</v>
      </c>
      <c r="J10" s="208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>
        <v>21</v>
      </c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43"/>
      <c r="B11" s="218"/>
      <c r="C11" s="273" t="s">
        <v>96</v>
      </c>
      <c r="D11" s="222"/>
      <c r="E11" s="227">
        <v>4.5</v>
      </c>
      <c r="F11" s="235"/>
      <c r="G11" s="235"/>
      <c r="H11" s="234"/>
      <c r="I11" s="248"/>
      <c r="J11" s="208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43">
        <v>2</v>
      </c>
      <c r="B12" s="218" t="s">
        <v>97</v>
      </c>
      <c r="C12" s="272" t="s">
        <v>98</v>
      </c>
      <c r="D12" s="221" t="s">
        <v>93</v>
      </c>
      <c r="E12" s="226">
        <v>4.5</v>
      </c>
      <c r="F12" s="236"/>
      <c r="G12" s="235">
        <f>E12*F12</f>
        <v>0</v>
      </c>
      <c r="H12" s="234" t="s">
        <v>94</v>
      </c>
      <c r="I12" s="248" t="s">
        <v>95</v>
      </c>
      <c r="J12" s="208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>
        <v>21</v>
      </c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43"/>
      <c r="B13" s="215" t="s">
        <v>99</v>
      </c>
      <c r="C13" s="274"/>
      <c r="D13" s="244"/>
      <c r="E13" s="245"/>
      <c r="F13" s="246"/>
      <c r="G13" s="237"/>
      <c r="H13" s="234"/>
      <c r="I13" s="248"/>
      <c r="J13" s="208"/>
      <c r="K13" s="209">
        <v>1</v>
      </c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22.5" outlineLevel="1" x14ac:dyDescent="0.2">
      <c r="A14" s="243"/>
      <c r="B14" s="215" t="s">
        <v>100</v>
      </c>
      <c r="C14" s="274"/>
      <c r="D14" s="244"/>
      <c r="E14" s="245"/>
      <c r="F14" s="246"/>
      <c r="G14" s="237"/>
      <c r="H14" s="234"/>
      <c r="I14" s="248"/>
      <c r="J14" s="208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10" t="str">
        <f>B14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43"/>
      <c r="B15" s="215" t="s">
        <v>101</v>
      </c>
      <c r="C15" s="274"/>
      <c r="D15" s="244"/>
      <c r="E15" s="245"/>
      <c r="F15" s="246"/>
      <c r="G15" s="237"/>
      <c r="H15" s="234"/>
      <c r="I15" s="248"/>
      <c r="J15" s="208"/>
      <c r="K15" s="209">
        <v>2</v>
      </c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43">
        <v>3</v>
      </c>
      <c r="B16" s="218" t="s">
        <v>102</v>
      </c>
      <c r="C16" s="272" t="s">
        <v>103</v>
      </c>
      <c r="D16" s="221" t="s">
        <v>75</v>
      </c>
      <c r="E16" s="226">
        <v>2</v>
      </c>
      <c r="F16" s="236"/>
      <c r="G16" s="235">
        <f>E16*F16</f>
        <v>0</v>
      </c>
      <c r="H16" s="234" t="s">
        <v>104</v>
      </c>
      <c r="I16" s="248" t="s">
        <v>95</v>
      </c>
      <c r="J16" s="208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>
        <v>21</v>
      </c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43"/>
      <c r="B17" s="215" t="s">
        <v>105</v>
      </c>
      <c r="C17" s="274"/>
      <c r="D17" s="244"/>
      <c r="E17" s="245"/>
      <c r="F17" s="246"/>
      <c r="G17" s="237"/>
      <c r="H17" s="234"/>
      <c r="I17" s="248"/>
      <c r="J17" s="208"/>
      <c r="K17" s="209">
        <v>2</v>
      </c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43">
        <v>4</v>
      </c>
      <c r="B18" s="218" t="s">
        <v>106</v>
      </c>
      <c r="C18" s="272" t="s">
        <v>107</v>
      </c>
      <c r="D18" s="221" t="s">
        <v>75</v>
      </c>
      <c r="E18" s="226">
        <v>2</v>
      </c>
      <c r="F18" s="236"/>
      <c r="G18" s="235">
        <f>E18*F18</f>
        <v>0</v>
      </c>
      <c r="H18" s="234" t="s">
        <v>104</v>
      </c>
      <c r="I18" s="248" t="s">
        <v>95</v>
      </c>
      <c r="J18" s="208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  <c r="AE18" s="209"/>
      <c r="AF18" s="209"/>
      <c r="AG18" s="209"/>
      <c r="AH18" s="209"/>
      <c r="AI18" s="209"/>
      <c r="AJ18" s="209"/>
      <c r="AK18" s="209"/>
      <c r="AL18" s="209"/>
      <c r="AM18" s="209">
        <v>21</v>
      </c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43"/>
      <c r="B19" s="215" t="s">
        <v>108</v>
      </c>
      <c r="C19" s="274"/>
      <c r="D19" s="244"/>
      <c r="E19" s="245"/>
      <c r="F19" s="246"/>
      <c r="G19" s="237"/>
      <c r="H19" s="234"/>
      <c r="I19" s="248"/>
      <c r="J19" s="208"/>
      <c r="K19" s="209">
        <v>1</v>
      </c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43"/>
      <c r="B20" s="215" t="s">
        <v>109</v>
      </c>
      <c r="C20" s="274"/>
      <c r="D20" s="244"/>
      <c r="E20" s="245"/>
      <c r="F20" s="246"/>
      <c r="G20" s="237"/>
      <c r="H20" s="234"/>
      <c r="I20" s="248"/>
      <c r="J20" s="208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43">
        <v>5</v>
      </c>
      <c r="B21" s="218" t="s">
        <v>110</v>
      </c>
      <c r="C21" s="272" t="s">
        <v>111</v>
      </c>
      <c r="D21" s="221" t="s">
        <v>112</v>
      </c>
      <c r="E21" s="226">
        <v>5.03</v>
      </c>
      <c r="F21" s="236"/>
      <c r="G21" s="235">
        <f>E21*F21</f>
        <v>0</v>
      </c>
      <c r="H21" s="234" t="s">
        <v>104</v>
      </c>
      <c r="I21" s="248" t="s">
        <v>95</v>
      </c>
      <c r="J21" s="208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>
        <v>21</v>
      </c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43"/>
      <c r="B22" s="218"/>
      <c r="C22" s="273" t="s">
        <v>113</v>
      </c>
      <c r="D22" s="222"/>
      <c r="E22" s="227">
        <v>1.4</v>
      </c>
      <c r="F22" s="235"/>
      <c r="G22" s="235"/>
      <c r="H22" s="234"/>
      <c r="I22" s="248"/>
      <c r="J22" s="208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43"/>
      <c r="B23" s="218"/>
      <c r="C23" s="273" t="s">
        <v>114</v>
      </c>
      <c r="D23" s="222"/>
      <c r="E23" s="227">
        <v>2.42</v>
      </c>
      <c r="F23" s="235"/>
      <c r="G23" s="235"/>
      <c r="H23" s="234"/>
      <c r="I23" s="248"/>
      <c r="J23" s="208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43"/>
      <c r="B24" s="218"/>
      <c r="C24" s="273" t="s">
        <v>115</v>
      </c>
      <c r="D24" s="222"/>
      <c r="E24" s="227">
        <v>1.21</v>
      </c>
      <c r="F24" s="235"/>
      <c r="G24" s="235"/>
      <c r="H24" s="234"/>
      <c r="I24" s="248"/>
      <c r="J24" s="208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43"/>
      <c r="B25" s="215" t="s">
        <v>116</v>
      </c>
      <c r="C25" s="274"/>
      <c r="D25" s="244"/>
      <c r="E25" s="245"/>
      <c r="F25" s="246"/>
      <c r="G25" s="237"/>
      <c r="H25" s="234"/>
      <c r="I25" s="248"/>
      <c r="J25" s="208"/>
      <c r="K25" s="209">
        <v>1</v>
      </c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  <c r="AD25" s="209"/>
      <c r="AE25" s="209"/>
      <c r="AF25" s="209"/>
      <c r="AG25" s="209"/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43"/>
      <c r="B26" s="215" t="s">
        <v>117</v>
      </c>
      <c r="C26" s="274"/>
      <c r="D26" s="244"/>
      <c r="E26" s="245"/>
      <c r="F26" s="246"/>
      <c r="G26" s="237"/>
      <c r="H26" s="234"/>
      <c r="I26" s="248"/>
      <c r="J26" s="208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  <c r="AD26" s="209"/>
      <c r="AE26" s="209"/>
      <c r="AF26" s="209"/>
      <c r="AG26" s="209"/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10" t="str">
        <f>B26</f>
        <v>nebo lesní půdy, s naložením na dopravní prostředek a vodorovným přemístěním na hromady v místě upotřebení nebo na dočasné či trvalé skládky se složením,</v>
      </c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43">
        <v>6</v>
      </c>
      <c r="B27" s="218" t="s">
        <v>118</v>
      </c>
      <c r="C27" s="272" t="s">
        <v>119</v>
      </c>
      <c r="D27" s="221" t="s">
        <v>112</v>
      </c>
      <c r="E27" s="226">
        <v>0.75</v>
      </c>
      <c r="F27" s="236"/>
      <c r="G27" s="235">
        <f>E27*F27</f>
        <v>0</v>
      </c>
      <c r="H27" s="234" t="s">
        <v>104</v>
      </c>
      <c r="I27" s="248" t="s">
        <v>95</v>
      </c>
      <c r="J27" s="208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>
        <v>21</v>
      </c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43"/>
      <c r="B28" s="218"/>
      <c r="C28" s="273" t="s">
        <v>120</v>
      </c>
      <c r="D28" s="222"/>
      <c r="E28" s="227">
        <v>0.75</v>
      </c>
      <c r="F28" s="235"/>
      <c r="G28" s="235"/>
      <c r="H28" s="234"/>
      <c r="I28" s="248"/>
      <c r="J28" s="208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09"/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43"/>
      <c r="B29" s="215" t="s">
        <v>121</v>
      </c>
      <c r="C29" s="274"/>
      <c r="D29" s="244"/>
      <c r="E29" s="245"/>
      <c r="F29" s="246"/>
      <c r="G29" s="237"/>
      <c r="H29" s="234"/>
      <c r="I29" s="248"/>
      <c r="J29" s="208"/>
      <c r="K29" s="209">
        <v>1</v>
      </c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  <c r="AD29" s="209"/>
      <c r="AE29" s="209"/>
      <c r="AF29" s="209"/>
      <c r="AG29" s="209"/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ht="22.5" outlineLevel="1" x14ac:dyDescent="0.2">
      <c r="A30" s="243"/>
      <c r="B30" s="215" t="s">
        <v>122</v>
      </c>
      <c r="C30" s="274"/>
      <c r="D30" s="244"/>
      <c r="E30" s="245"/>
      <c r="F30" s="246"/>
      <c r="G30" s="237"/>
      <c r="H30" s="234"/>
      <c r="I30" s="248"/>
      <c r="J30" s="208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  <c r="AD30" s="209"/>
      <c r="AE30" s="209"/>
      <c r="AF30" s="209"/>
      <c r="AG30" s="209"/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10" t="str">
        <f>B30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43">
        <v>7</v>
      </c>
      <c r="B31" s="218" t="s">
        <v>123</v>
      </c>
      <c r="C31" s="272" t="s">
        <v>124</v>
      </c>
      <c r="D31" s="221" t="s">
        <v>112</v>
      </c>
      <c r="E31" s="226">
        <v>128.04499999999999</v>
      </c>
      <c r="F31" s="236"/>
      <c r="G31" s="235">
        <f>E31*F31</f>
        <v>0</v>
      </c>
      <c r="H31" s="234" t="s">
        <v>104</v>
      </c>
      <c r="I31" s="248" t="s">
        <v>95</v>
      </c>
      <c r="J31" s="208"/>
      <c r="K31" s="209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09">
        <v>21</v>
      </c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43"/>
      <c r="B32" s="218"/>
      <c r="C32" s="273" t="s">
        <v>125</v>
      </c>
      <c r="D32" s="222"/>
      <c r="E32" s="227">
        <v>2</v>
      </c>
      <c r="F32" s="235"/>
      <c r="G32" s="235"/>
      <c r="H32" s="234"/>
      <c r="I32" s="248"/>
      <c r="J32" s="208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43"/>
      <c r="B33" s="218"/>
      <c r="C33" s="273" t="s">
        <v>126</v>
      </c>
      <c r="D33" s="222"/>
      <c r="E33" s="227">
        <v>0.5</v>
      </c>
      <c r="F33" s="235"/>
      <c r="G33" s="235"/>
      <c r="H33" s="234"/>
      <c r="I33" s="248"/>
      <c r="J33" s="208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43"/>
      <c r="B34" s="218"/>
      <c r="C34" s="273" t="s">
        <v>127</v>
      </c>
      <c r="D34" s="222"/>
      <c r="E34" s="227">
        <v>128.5</v>
      </c>
      <c r="F34" s="235"/>
      <c r="G34" s="235"/>
      <c r="H34" s="234"/>
      <c r="I34" s="248"/>
      <c r="J34" s="208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  <c r="AD34" s="209"/>
      <c r="AE34" s="209"/>
      <c r="AF34" s="209"/>
      <c r="AG34" s="209"/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43"/>
      <c r="B35" s="218"/>
      <c r="C35" s="273" t="s">
        <v>128</v>
      </c>
      <c r="D35" s="222"/>
      <c r="E35" s="227">
        <v>-2.2050000000000001</v>
      </c>
      <c r="F35" s="235"/>
      <c r="G35" s="235"/>
      <c r="H35" s="234"/>
      <c r="I35" s="248"/>
      <c r="J35" s="208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  <c r="AD35" s="209"/>
      <c r="AE35" s="209"/>
      <c r="AF35" s="209"/>
      <c r="AG35" s="209"/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43"/>
      <c r="B36" s="218"/>
      <c r="C36" s="273" t="s">
        <v>129</v>
      </c>
      <c r="D36" s="222"/>
      <c r="E36" s="227">
        <v>-0.75</v>
      </c>
      <c r="F36" s="235"/>
      <c r="G36" s="235"/>
      <c r="H36" s="234"/>
      <c r="I36" s="248"/>
      <c r="J36" s="208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09"/>
      <c r="AE36" s="209"/>
      <c r="AF36" s="209"/>
      <c r="AG36" s="209"/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43">
        <v>8</v>
      </c>
      <c r="B37" s="218" t="s">
        <v>130</v>
      </c>
      <c r="C37" s="272" t="s">
        <v>131</v>
      </c>
      <c r="D37" s="221" t="s">
        <v>112</v>
      </c>
      <c r="E37" s="226">
        <v>25.905999999999999</v>
      </c>
      <c r="F37" s="236"/>
      <c r="G37" s="235">
        <f>E37*F37</f>
        <v>0</v>
      </c>
      <c r="H37" s="234" t="s">
        <v>104</v>
      </c>
      <c r="I37" s="248" t="s">
        <v>95</v>
      </c>
      <c r="J37" s="208"/>
      <c r="K37" s="209"/>
      <c r="L37" s="209"/>
      <c r="M37" s="209"/>
      <c r="N37" s="209"/>
      <c r="O37" s="209"/>
      <c r="P37" s="209"/>
      <c r="Q37" s="209"/>
      <c r="R37" s="209"/>
      <c r="S37" s="209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  <c r="AD37" s="209"/>
      <c r="AE37" s="209"/>
      <c r="AF37" s="209"/>
      <c r="AG37" s="209"/>
      <c r="AH37" s="209"/>
      <c r="AI37" s="209"/>
      <c r="AJ37" s="209"/>
      <c r="AK37" s="209"/>
      <c r="AL37" s="209"/>
      <c r="AM37" s="209">
        <v>21</v>
      </c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43"/>
      <c r="B38" s="218"/>
      <c r="C38" s="273" t="s">
        <v>132</v>
      </c>
      <c r="D38" s="222"/>
      <c r="E38" s="227">
        <v>10.364000000000001</v>
      </c>
      <c r="F38" s="235"/>
      <c r="G38" s="235"/>
      <c r="H38" s="234"/>
      <c r="I38" s="248"/>
      <c r="J38" s="208"/>
      <c r="K38" s="209"/>
      <c r="L38" s="209"/>
      <c r="M38" s="209"/>
      <c r="N38" s="209"/>
      <c r="O38" s="209"/>
      <c r="P38" s="209"/>
      <c r="Q38" s="209"/>
      <c r="R38" s="209"/>
      <c r="S38" s="209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  <c r="AD38" s="209"/>
      <c r="AE38" s="209"/>
      <c r="AF38" s="209"/>
      <c r="AG38" s="209"/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43"/>
      <c r="B39" s="218"/>
      <c r="C39" s="273" t="s">
        <v>133</v>
      </c>
      <c r="D39" s="222"/>
      <c r="E39" s="227">
        <v>6.8784999999999998</v>
      </c>
      <c r="F39" s="235"/>
      <c r="G39" s="235"/>
      <c r="H39" s="234"/>
      <c r="I39" s="248"/>
      <c r="J39" s="208"/>
      <c r="K39" s="209"/>
      <c r="L39" s="209"/>
      <c r="M39" s="209"/>
      <c r="N39" s="209"/>
      <c r="O39" s="209"/>
      <c r="P39" s="209"/>
      <c r="Q39" s="209"/>
      <c r="R39" s="209"/>
      <c r="S39" s="209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  <c r="AD39" s="209"/>
      <c r="AE39" s="209"/>
      <c r="AF39" s="209"/>
      <c r="AG39" s="209"/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43"/>
      <c r="B40" s="218"/>
      <c r="C40" s="273" t="s">
        <v>134</v>
      </c>
      <c r="D40" s="222"/>
      <c r="E40" s="227">
        <v>12.877000000000001</v>
      </c>
      <c r="F40" s="235"/>
      <c r="G40" s="235"/>
      <c r="H40" s="234"/>
      <c r="I40" s="248"/>
      <c r="J40" s="208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  <c r="AD40" s="209"/>
      <c r="AE40" s="209"/>
      <c r="AF40" s="209"/>
      <c r="AG40" s="209"/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43"/>
      <c r="B41" s="218"/>
      <c r="C41" s="273" t="s">
        <v>135</v>
      </c>
      <c r="D41" s="222"/>
      <c r="E41" s="227">
        <v>13.686500000000001</v>
      </c>
      <c r="F41" s="235"/>
      <c r="G41" s="235"/>
      <c r="H41" s="234"/>
      <c r="I41" s="248"/>
      <c r="J41" s="208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43"/>
      <c r="B42" s="218"/>
      <c r="C42" s="273" t="s">
        <v>136</v>
      </c>
      <c r="D42" s="222"/>
      <c r="E42" s="227">
        <v>24.922499999999999</v>
      </c>
      <c r="F42" s="235"/>
      <c r="G42" s="235"/>
      <c r="H42" s="234"/>
      <c r="I42" s="248"/>
      <c r="J42" s="208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  <c r="AD42" s="209"/>
      <c r="AE42" s="209"/>
      <c r="AF42" s="209"/>
      <c r="AG42" s="209"/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43"/>
      <c r="B43" s="218"/>
      <c r="C43" s="273" t="s">
        <v>137</v>
      </c>
      <c r="D43" s="222"/>
      <c r="E43" s="227">
        <v>14.0215</v>
      </c>
      <c r="F43" s="235"/>
      <c r="G43" s="235"/>
      <c r="H43" s="234"/>
      <c r="I43" s="248"/>
      <c r="J43" s="208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  <c r="AD43" s="209"/>
      <c r="AE43" s="209"/>
      <c r="AF43" s="209"/>
      <c r="AG43" s="209"/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43"/>
      <c r="B44" s="218"/>
      <c r="C44" s="273" t="s">
        <v>138</v>
      </c>
      <c r="D44" s="222"/>
      <c r="E44" s="227">
        <v>14.507</v>
      </c>
      <c r="F44" s="235"/>
      <c r="G44" s="235"/>
      <c r="H44" s="234"/>
      <c r="I44" s="248"/>
      <c r="J44" s="208"/>
      <c r="K44" s="209"/>
      <c r="L44" s="209"/>
      <c r="M44" s="209"/>
      <c r="N44" s="209"/>
      <c r="O44" s="209"/>
      <c r="P44" s="209"/>
      <c r="Q44" s="209"/>
      <c r="R44" s="209"/>
      <c r="S44" s="209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  <c r="AD44" s="209"/>
      <c r="AE44" s="209"/>
      <c r="AF44" s="209"/>
      <c r="AG44" s="209"/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43"/>
      <c r="B45" s="218"/>
      <c r="C45" s="273" t="s">
        <v>139</v>
      </c>
      <c r="D45" s="222"/>
      <c r="E45" s="227">
        <v>25.841000000000001</v>
      </c>
      <c r="F45" s="235"/>
      <c r="G45" s="235"/>
      <c r="H45" s="234"/>
      <c r="I45" s="248"/>
      <c r="J45" s="208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43"/>
      <c r="B46" s="218"/>
      <c r="C46" s="273" t="s">
        <v>140</v>
      </c>
      <c r="D46" s="222"/>
      <c r="E46" s="227">
        <v>12.795</v>
      </c>
      <c r="F46" s="235"/>
      <c r="G46" s="235"/>
      <c r="H46" s="234"/>
      <c r="I46" s="248"/>
      <c r="J46" s="208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43"/>
      <c r="B47" s="218"/>
      <c r="C47" s="273" t="s">
        <v>141</v>
      </c>
      <c r="D47" s="222"/>
      <c r="E47" s="227">
        <v>17.917999999999999</v>
      </c>
      <c r="F47" s="235"/>
      <c r="G47" s="235"/>
      <c r="H47" s="234"/>
      <c r="I47" s="248"/>
      <c r="J47" s="208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43"/>
      <c r="B48" s="218"/>
      <c r="C48" s="273" t="s">
        <v>142</v>
      </c>
      <c r="D48" s="222"/>
      <c r="E48" s="227">
        <v>1.915</v>
      </c>
      <c r="F48" s="235"/>
      <c r="G48" s="235"/>
      <c r="H48" s="234"/>
      <c r="I48" s="248"/>
      <c r="J48" s="208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43"/>
      <c r="B49" s="218"/>
      <c r="C49" s="273" t="s">
        <v>143</v>
      </c>
      <c r="D49" s="222"/>
      <c r="E49" s="227">
        <v>1.18</v>
      </c>
      <c r="F49" s="235"/>
      <c r="G49" s="235"/>
      <c r="H49" s="234"/>
      <c r="I49" s="248"/>
      <c r="J49" s="208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43"/>
      <c r="B50" s="218"/>
      <c r="C50" s="273" t="s">
        <v>144</v>
      </c>
      <c r="D50" s="222"/>
      <c r="E50" s="227">
        <v>-131</v>
      </c>
      <c r="F50" s="235"/>
      <c r="G50" s="235"/>
      <c r="H50" s="234"/>
      <c r="I50" s="248"/>
      <c r="J50" s="208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43"/>
      <c r="B51" s="215" t="s">
        <v>145</v>
      </c>
      <c r="C51" s="274"/>
      <c r="D51" s="244"/>
      <c r="E51" s="245"/>
      <c r="F51" s="246"/>
      <c r="G51" s="237"/>
      <c r="H51" s="234"/>
      <c r="I51" s="248"/>
      <c r="J51" s="209"/>
      <c r="K51" s="209">
        <v>1</v>
      </c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43"/>
      <c r="B52" s="215" t="s">
        <v>146</v>
      </c>
      <c r="C52" s="274"/>
      <c r="D52" s="244"/>
      <c r="E52" s="245"/>
      <c r="F52" s="246"/>
      <c r="G52" s="237"/>
      <c r="H52" s="234"/>
      <c r="I52" s="248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43">
        <v>9</v>
      </c>
      <c r="B53" s="218" t="s">
        <v>147</v>
      </c>
      <c r="C53" s="272" t="s">
        <v>148</v>
      </c>
      <c r="D53" s="221" t="s">
        <v>93</v>
      </c>
      <c r="E53" s="226">
        <v>66.494</v>
      </c>
      <c r="F53" s="236"/>
      <c r="G53" s="235">
        <f>E53*F53</f>
        <v>0</v>
      </c>
      <c r="H53" s="234" t="s">
        <v>104</v>
      </c>
      <c r="I53" s="248" t="s">
        <v>95</v>
      </c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>
        <v>21</v>
      </c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43"/>
      <c r="B54" s="218"/>
      <c r="C54" s="273" t="s">
        <v>149</v>
      </c>
      <c r="D54" s="222"/>
      <c r="E54" s="227">
        <v>9.7215000000000007</v>
      </c>
      <c r="F54" s="235"/>
      <c r="G54" s="235"/>
      <c r="H54" s="234"/>
      <c r="I54" s="248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43"/>
      <c r="B55" s="218"/>
      <c r="C55" s="273" t="s">
        <v>150</v>
      </c>
      <c r="D55" s="222"/>
      <c r="E55" s="227">
        <v>1.32</v>
      </c>
      <c r="F55" s="235"/>
      <c r="G55" s="235"/>
      <c r="H55" s="234"/>
      <c r="I55" s="248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43"/>
      <c r="B56" s="218"/>
      <c r="C56" s="273" t="s">
        <v>151</v>
      </c>
      <c r="D56" s="222"/>
      <c r="E56" s="227">
        <v>12.877000000000001</v>
      </c>
      <c r="F56" s="235"/>
      <c r="G56" s="235"/>
      <c r="H56" s="234"/>
      <c r="I56" s="248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43"/>
      <c r="B57" s="218"/>
      <c r="C57" s="273" t="s">
        <v>152</v>
      </c>
      <c r="D57" s="222"/>
      <c r="E57" s="227">
        <v>5.6070000000000002</v>
      </c>
      <c r="F57" s="235"/>
      <c r="G57" s="235"/>
      <c r="H57" s="234"/>
      <c r="I57" s="248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43"/>
      <c r="B58" s="218"/>
      <c r="C58" s="273" t="s">
        <v>153</v>
      </c>
      <c r="D58" s="222"/>
      <c r="E58" s="227">
        <v>1.6964999999999999</v>
      </c>
      <c r="F58" s="235"/>
      <c r="G58" s="235"/>
      <c r="H58" s="234"/>
      <c r="I58" s="248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43"/>
      <c r="B59" s="218"/>
      <c r="C59" s="273" t="s">
        <v>154</v>
      </c>
      <c r="D59" s="222"/>
      <c r="E59" s="227">
        <v>0.72</v>
      </c>
      <c r="F59" s="235"/>
      <c r="G59" s="235"/>
      <c r="H59" s="234"/>
      <c r="I59" s="248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43"/>
      <c r="B60" s="218"/>
      <c r="C60" s="273" t="s">
        <v>155</v>
      </c>
      <c r="D60" s="222"/>
      <c r="E60" s="227">
        <v>1.3049999999999999</v>
      </c>
      <c r="F60" s="235"/>
      <c r="G60" s="235"/>
      <c r="H60" s="234"/>
      <c r="I60" s="248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  <c r="AD60" s="209"/>
      <c r="AE60" s="209"/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43"/>
      <c r="B61" s="218"/>
      <c r="C61" s="273" t="s">
        <v>156</v>
      </c>
      <c r="D61" s="222"/>
      <c r="E61" s="227">
        <v>33.247</v>
      </c>
      <c r="F61" s="235"/>
      <c r="G61" s="235"/>
      <c r="H61" s="234"/>
      <c r="I61" s="248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  <c r="U61" s="209"/>
      <c r="V61" s="209"/>
      <c r="W61" s="209"/>
      <c r="X61" s="209"/>
      <c r="Y61" s="209"/>
      <c r="Z61" s="209"/>
      <c r="AA61" s="209"/>
      <c r="AB61" s="209"/>
      <c r="AC61" s="209"/>
      <c r="AD61" s="209"/>
      <c r="AE61" s="209"/>
      <c r="AF61" s="209"/>
      <c r="AG61" s="209"/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43"/>
      <c r="B62" s="215" t="s">
        <v>157</v>
      </c>
      <c r="C62" s="274"/>
      <c r="D62" s="244"/>
      <c r="E62" s="245"/>
      <c r="F62" s="246"/>
      <c r="G62" s="237"/>
      <c r="H62" s="234"/>
      <c r="I62" s="248"/>
      <c r="J62" s="209"/>
      <c r="K62" s="209">
        <v>1</v>
      </c>
      <c r="L62" s="209"/>
      <c r="M62" s="209"/>
      <c r="N62" s="209"/>
      <c r="O62" s="209"/>
      <c r="P62" s="209"/>
      <c r="Q62" s="209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43"/>
      <c r="B63" s="215" t="s">
        <v>158</v>
      </c>
      <c r="C63" s="274"/>
      <c r="D63" s="244"/>
      <c r="E63" s="245"/>
      <c r="F63" s="246"/>
      <c r="G63" s="237"/>
      <c r="H63" s="234"/>
      <c r="I63" s="248"/>
      <c r="J63" s="209"/>
      <c r="K63" s="209"/>
      <c r="L63" s="209"/>
      <c r="M63" s="209"/>
      <c r="N63" s="209"/>
      <c r="O63" s="209"/>
      <c r="P63" s="209"/>
      <c r="Q63" s="209"/>
      <c r="R63" s="209"/>
      <c r="S63" s="209"/>
      <c r="T63" s="209"/>
      <c r="U63" s="209"/>
      <c r="V63" s="209"/>
      <c r="W63" s="209"/>
      <c r="X63" s="209"/>
      <c r="Y63" s="209"/>
      <c r="Z63" s="209"/>
      <c r="AA63" s="209"/>
      <c r="AB63" s="209"/>
      <c r="AC63" s="209"/>
      <c r="AD63" s="209"/>
      <c r="AE63" s="209"/>
      <c r="AF63" s="209"/>
      <c r="AG63" s="209"/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43">
        <v>10</v>
      </c>
      <c r="B64" s="218" t="s">
        <v>159</v>
      </c>
      <c r="C64" s="272" t="s">
        <v>160</v>
      </c>
      <c r="D64" s="221" t="s">
        <v>93</v>
      </c>
      <c r="E64" s="226">
        <v>66.494</v>
      </c>
      <c r="F64" s="236"/>
      <c r="G64" s="235">
        <f>E64*F64</f>
        <v>0</v>
      </c>
      <c r="H64" s="234" t="s">
        <v>104</v>
      </c>
      <c r="I64" s="248" t="s">
        <v>95</v>
      </c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>
        <v>21</v>
      </c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43"/>
      <c r="B65" s="215" t="s">
        <v>161</v>
      </c>
      <c r="C65" s="274"/>
      <c r="D65" s="244"/>
      <c r="E65" s="245"/>
      <c r="F65" s="246"/>
      <c r="G65" s="237"/>
      <c r="H65" s="234"/>
      <c r="I65" s="248"/>
      <c r="J65" s="209"/>
      <c r="K65" s="209">
        <v>1</v>
      </c>
      <c r="L65" s="209"/>
      <c r="M65" s="209"/>
      <c r="N65" s="209"/>
      <c r="O65" s="209"/>
      <c r="P65" s="209"/>
      <c r="Q65" s="209"/>
      <c r="R65" s="209"/>
      <c r="S65" s="209"/>
      <c r="T65" s="209"/>
      <c r="U65" s="209"/>
      <c r="V65" s="209"/>
      <c r="W65" s="209"/>
      <c r="X65" s="209"/>
      <c r="Y65" s="209"/>
      <c r="Z65" s="209"/>
      <c r="AA65" s="209"/>
      <c r="AB65" s="209"/>
      <c r="AC65" s="209"/>
      <c r="AD65" s="209"/>
      <c r="AE65" s="209"/>
      <c r="AF65" s="209"/>
      <c r="AG65" s="209"/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43"/>
      <c r="B66" s="215" t="s">
        <v>162</v>
      </c>
      <c r="C66" s="274"/>
      <c r="D66" s="244"/>
      <c r="E66" s="245"/>
      <c r="F66" s="246"/>
      <c r="G66" s="237"/>
      <c r="H66" s="234"/>
      <c r="I66" s="248"/>
      <c r="J66" s="209"/>
      <c r="K66" s="209"/>
      <c r="L66" s="209"/>
      <c r="M66" s="209"/>
      <c r="N66" s="209"/>
      <c r="O66" s="209"/>
      <c r="P66" s="209"/>
      <c r="Q66" s="209"/>
      <c r="R66" s="209"/>
      <c r="S66" s="209"/>
      <c r="T66" s="209"/>
      <c r="U66" s="209"/>
      <c r="V66" s="209"/>
      <c r="W66" s="209"/>
      <c r="X66" s="209"/>
      <c r="Y66" s="209"/>
      <c r="Z66" s="209"/>
      <c r="AA66" s="209"/>
      <c r="AB66" s="209"/>
      <c r="AC66" s="209"/>
      <c r="AD66" s="209"/>
      <c r="AE66" s="209"/>
      <c r="AF66" s="209"/>
      <c r="AG66" s="209"/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43">
        <v>11</v>
      </c>
      <c r="B67" s="218" t="s">
        <v>163</v>
      </c>
      <c r="C67" s="272" t="s">
        <v>164</v>
      </c>
      <c r="D67" s="221" t="s">
        <v>112</v>
      </c>
      <c r="E67" s="226">
        <v>76.975499999999997</v>
      </c>
      <c r="F67" s="236"/>
      <c r="G67" s="235">
        <f>E67*F67</f>
        <v>0</v>
      </c>
      <c r="H67" s="234" t="s">
        <v>104</v>
      </c>
      <c r="I67" s="248" t="s">
        <v>95</v>
      </c>
      <c r="J67" s="209"/>
      <c r="K67" s="209"/>
      <c r="L67" s="209"/>
      <c r="M67" s="209"/>
      <c r="N67" s="209"/>
      <c r="O67" s="209"/>
      <c r="P67" s="209"/>
      <c r="Q67" s="209"/>
      <c r="R67" s="209"/>
      <c r="S67" s="209"/>
      <c r="T67" s="209"/>
      <c r="U67" s="209"/>
      <c r="V67" s="209"/>
      <c r="W67" s="209"/>
      <c r="X67" s="209"/>
      <c r="Y67" s="209"/>
      <c r="Z67" s="209"/>
      <c r="AA67" s="209"/>
      <c r="AB67" s="209"/>
      <c r="AC67" s="209"/>
      <c r="AD67" s="209"/>
      <c r="AE67" s="209"/>
      <c r="AF67" s="209"/>
      <c r="AG67" s="209"/>
      <c r="AH67" s="209"/>
      <c r="AI67" s="209"/>
      <c r="AJ67" s="209"/>
      <c r="AK67" s="209"/>
      <c r="AL67" s="209"/>
      <c r="AM67" s="209">
        <v>21</v>
      </c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43"/>
      <c r="B68" s="218"/>
      <c r="C68" s="273" t="s">
        <v>165</v>
      </c>
      <c r="D68" s="222"/>
      <c r="E68" s="227">
        <v>76.975499999999997</v>
      </c>
      <c r="F68" s="235"/>
      <c r="G68" s="235"/>
      <c r="H68" s="234"/>
      <c r="I68" s="248"/>
      <c r="J68" s="209"/>
      <c r="K68" s="209"/>
      <c r="L68" s="209"/>
      <c r="M68" s="209"/>
      <c r="N68" s="209"/>
      <c r="O68" s="209"/>
      <c r="P68" s="209"/>
      <c r="Q68" s="209"/>
      <c r="R68" s="209"/>
      <c r="S68" s="209"/>
      <c r="T68" s="209"/>
      <c r="U68" s="209"/>
      <c r="V68" s="209"/>
      <c r="W68" s="209"/>
      <c r="X68" s="209"/>
      <c r="Y68" s="209"/>
      <c r="Z68" s="209"/>
      <c r="AA68" s="209"/>
      <c r="AB68" s="209"/>
      <c r="AC68" s="209"/>
      <c r="AD68" s="209"/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43"/>
      <c r="B69" s="215" t="s">
        <v>166</v>
      </c>
      <c r="C69" s="274"/>
      <c r="D69" s="244"/>
      <c r="E69" s="245"/>
      <c r="F69" s="246"/>
      <c r="G69" s="237"/>
      <c r="H69" s="234"/>
      <c r="I69" s="248"/>
      <c r="J69" s="209"/>
      <c r="K69" s="209">
        <v>1</v>
      </c>
      <c r="L69" s="209"/>
      <c r="M69" s="209"/>
      <c r="N69" s="209"/>
      <c r="O69" s="209"/>
      <c r="P69" s="209"/>
      <c r="Q69" s="209"/>
      <c r="R69" s="209"/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43"/>
      <c r="B70" s="215" t="s">
        <v>167</v>
      </c>
      <c r="C70" s="274"/>
      <c r="D70" s="244"/>
      <c r="E70" s="245"/>
      <c r="F70" s="246"/>
      <c r="G70" s="237"/>
      <c r="H70" s="234"/>
      <c r="I70" s="248"/>
      <c r="J70" s="209"/>
      <c r="K70" s="209"/>
      <c r="L70" s="209"/>
      <c r="M70" s="209"/>
      <c r="N70" s="209"/>
      <c r="O70" s="209"/>
      <c r="P70" s="209"/>
      <c r="Q70" s="209"/>
      <c r="R70" s="209"/>
      <c r="S70" s="209"/>
      <c r="T70" s="209"/>
      <c r="U70" s="209"/>
      <c r="V70" s="209"/>
      <c r="W70" s="209"/>
      <c r="X70" s="209"/>
      <c r="Y70" s="209"/>
      <c r="Z70" s="209"/>
      <c r="AA70" s="209"/>
      <c r="AB70" s="209"/>
      <c r="AC70" s="209"/>
      <c r="AD70" s="209"/>
      <c r="AE70" s="209"/>
      <c r="AF70" s="209"/>
      <c r="AG70" s="209"/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43">
        <v>12</v>
      </c>
      <c r="B71" s="218" t="s">
        <v>168</v>
      </c>
      <c r="C71" s="272" t="s">
        <v>169</v>
      </c>
      <c r="D71" s="221" t="s">
        <v>112</v>
      </c>
      <c r="E71" s="226">
        <v>64.049000000000007</v>
      </c>
      <c r="F71" s="236"/>
      <c r="G71" s="235">
        <f>E71*F71</f>
        <v>0</v>
      </c>
      <c r="H71" s="234" t="s">
        <v>104</v>
      </c>
      <c r="I71" s="248" t="s">
        <v>95</v>
      </c>
      <c r="J71" s="209"/>
      <c r="K71" s="209"/>
      <c r="L71" s="209"/>
      <c r="M71" s="209"/>
      <c r="N71" s="209"/>
      <c r="O71" s="209"/>
      <c r="P71" s="209"/>
      <c r="Q71" s="209"/>
      <c r="R71" s="209"/>
      <c r="S71" s="209"/>
      <c r="T71" s="209"/>
      <c r="U71" s="209"/>
      <c r="V71" s="209"/>
      <c r="W71" s="209"/>
      <c r="X71" s="209"/>
      <c r="Y71" s="209"/>
      <c r="Z71" s="209"/>
      <c r="AA71" s="209"/>
      <c r="AB71" s="209"/>
      <c r="AC71" s="209"/>
      <c r="AD71" s="209"/>
      <c r="AE71" s="209"/>
      <c r="AF71" s="209"/>
      <c r="AG71" s="209"/>
      <c r="AH71" s="209"/>
      <c r="AI71" s="209"/>
      <c r="AJ71" s="209"/>
      <c r="AK71" s="209"/>
      <c r="AL71" s="209"/>
      <c r="AM71" s="209">
        <v>21</v>
      </c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43"/>
      <c r="B72" s="218"/>
      <c r="C72" s="273" t="s">
        <v>170</v>
      </c>
      <c r="D72" s="222"/>
      <c r="E72" s="227">
        <v>0.86399999999999999</v>
      </c>
      <c r="F72" s="235"/>
      <c r="G72" s="235"/>
      <c r="H72" s="234"/>
      <c r="I72" s="248"/>
      <c r="J72" s="209"/>
      <c r="K72" s="209"/>
      <c r="L72" s="209"/>
      <c r="M72" s="209"/>
      <c r="N72" s="209"/>
      <c r="O72" s="209"/>
      <c r="P72" s="209"/>
      <c r="Q72" s="209"/>
      <c r="R72" s="209"/>
      <c r="S72" s="209"/>
      <c r="T72" s="209"/>
      <c r="U72" s="209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  <c r="AF72" s="209"/>
      <c r="AG72" s="209"/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43"/>
      <c r="B73" s="218"/>
      <c r="C73" s="273" t="s">
        <v>171</v>
      </c>
      <c r="D73" s="222"/>
      <c r="E73" s="227">
        <v>0.22</v>
      </c>
      <c r="F73" s="235"/>
      <c r="G73" s="235"/>
      <c r="H73" s="234"/>
      <c r="I73" s="248"/>
      <c r="J73" s="209"/>
      <c r="K73" s="209"/>
      <c r="L73" s="209"/>
      <c r="M73" s="209"/>
      <c r="N73" s="209"/>
      <c r="O73" s="209"/>
      <c r="P73" s="209"/>
      <c r="Q73" s="209"/>
      <c r="R73" s="209"/>
      <c r="S73" s="209"/>
      <c r="T73" s="209"/>
      <c r="U73" s="209"/>
      <c r="V73" s="209"/>
      <c r="W73" s="209"/>
      <c r="X73" s="209"/>
      <c r="Y73" s="209"/>
      <c r="Z73" s="209"/>
      <c r="AA73" s="209"/>
      <c r="AB73" s="209"/>
      <c r="AC73" s="209"/>
      <c r="AD73" s="209"/>
      <c r="AE73" s="209"/>
      <c r="AF73" s="209"/>
      <c r="AG73" s="209"/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43"/>
      <c r="B74" s="218"/>
      <c r="C74" s="273" t="s">
        <v>172</v>
      </c>
      <c r="D74" s="222"/>
      <c r="E74" s="227">
        <v>62.965000000000003</v>
      </c>
      <c r="F74" s="235"/>
      <c r="G74" s="235"/>
      <c r="H74" s="234"/>
      <c r="I74" s="248"/>
      <c r="J74" s="209"/>
      <c r="K74" s="209"/>
      <c r="L74" s="209"/>
      <c r="M74" s="209"/>
      <c r="N74" s="209"/>
      <c r="O74" s="209"/>
      <c r="P74" s="209"/>
      <c r="Q74" s="209"/>
      <c r="R74" s="209"/>
      <c r="S74" s="209"/>
      <c r="T74" s="209"/>
      <c r="U74" s="209"/>
      <c r="V74" s="209"/>
      <c r="W74" s="209"/>
      <c r="X74" s="209"/>
      <c r="Y74" s="209"/>
      <c r="Z74" s="209"/>
      <c r="AA74" s="209"/>
      <c r="AB74" s="209"/>
      <c r="AC74" s="209"/>
      <c r="AD74" s="209"/>
      <c r="AE74" s="209"/>
      <c r="AF74" s="209"/>
      <c r="AG74" s="209"/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43"/>
      <c r="B75" s="215" t="s">
        <v>173</v>
      </c>
      <c r="C75" s="274"/>
      <c r="D75" s="244"/>
      <c r="E75" s="245"/>
      <c r="F75" s="246"/>
      <c r="G75" s="237"/>
      <c r="H75" s="234"/>
      <c r="I75" s="248"/>
      <c r="J75" s="209"/>
      <c r="K75" s="209">
        <v>1</v>
      </c>
      <c r="L75" s="209"/>
      <c r="M75" s="209"/>
      <c r="N75" s="209"/>
      <c r="O75" s="209"/>
      <c r="P75" s="209"/>
      <c r="Q75" s="209"/>
      <c r="R75" s="209"/>
      <c r="S75" s="209"/>
      <c r="T75" s="209"/>
      <c r="U75" s="209"/>
      <c r="V75" s="209"/>
      <c r="W75" s="209"/>
      <c r="X75" s="209"/>
      <c r="Y75" s="209"/>
      <c r="Z75" s="209"/>
      <c r="AA75" s="209"/>
      <c r="AB75" s="209"/>
      <c r="AC75" s="209"/>
      <c r="AD75" s="209"/>
      <c r="AE75" s="209"/>
      <c r="AF75" s="209"/>
      <c r="AG75" s="209"/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43"/>
      <c r="B76" s="215" t="s">
        <v>174</v>
      </c>
      <c r="C76" s="274"/>
      <c r="D76" s="244"/>
      <c r="E76" s="245"/>
      <c r="F76" s="246"/>
      <c r="G76" s="237"/>
      <c r="H76" s="234"/>
      <c r="I76" s="248"/>
      <c r="J76" s="209"/>
      <c r="K76" s="209"/>
      <c r="L76" s="209"/>
      <c r="M76" s="209"/>
      <c r="N76" s="209"/>
      <c r="O76" s="209"/>
      <c r="P76" s="209"/>
      <c r="Q76" s="209"/>
      <c r="R76" s="209"/>
      <c r="S76" s="209"/>
      <c r="T76" s="209"/>
      <c r="U76" s="209"/>
      <c r="V76" s="209"/>
      <c r="W76" s="209"/>
      <c r="X76" s="209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43">
        <v>13</v>
      </c>
      <c r="B77" s="218" t="s">
        <v>175</v>
      </c>
      <c r="C77" s="272" t="s">
        <v>176</v>
      </c>
      <c r="D77" s="221" t="s">
        <v>112</v>
      </c>
      <c r="E77" s="226">
        <v>64.049000000000007</v>
      </c>
      <c r="F77" s="236"/>
      <c r="G77" s="235">
        <f>E77*F77</f>
        <v>0</v>
      </c>
      <c r="H77" s="234" t="s">
        <v>104</v>
      </c>
      <c r="I77" s="248" t="s">
        <v>95</v>
      </c>
      <c r="J77" s="209"/>
      <c r="K77" s="209"/>
      <c r="L77" s="209"/>
      <c r="M77" s="209"/>
      <c r="N77" s="209"/>
      <c r="O77" s="209"/>
      <c r="P77" s="209"/>
      <c r="Q77" s="209"/>
      <c r="R77" s="209"/>
      <c r="S77" s="209"/>
      <c r="T77" s="209"/>
      <c r="U77" s="209"/>
      <c r="V77" s="209"/>
      <c r="W77" s="209"/>
      <c r="X77" s="209"/>
      <c r="Y77" s="209"/>
      <c r="Z77" s="209"/>
      <c r="AA77" s="209"/>
      <c r="AB77" s="209"/>
      <c r="AC77" s="209"/>
      <c r="AD77" s="209"/>
      <c r="AE77" s="209"/>
      <c r="AF77" s="209"/>
      <c r="AG77" s="209"/>
      <c r="AH77" s="209"/>
      <c r="AI77" s="209"/>
      <c r="AJ77" s="209"/>
      <c r="AK77" s="209"/>
      <c r="AL77" s="209"/>
      <c r="AM77" s="209">
        <v>21</v>
      </c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43"/>
      <c r="B78" s="215" t="s">
        <v>177</v>
      </c>
      <c r="C78" s="274"/>
      <c r="D78" s="244"/>
      <c r="E78" s="245"/>
      <c r="F78" s="246"/>
      <c r="G78" s="237"/>
      <c r="H78" s="234"/>
      <c r="I78" s="248"/>
      <c r="J78" s="209"/>
      <c r="K78" s="209">
        <v>1</v>
      </c>
      <c r="L78" s="209"/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43"/>
      <c r="B79" s="215" t="s">
        <v>178</v>
      </c>
      <c r="C79" s="274"/>
      <c r="D79" s="244"/>
      <c r="E79" s="245"/>
      <c r="F79" s="246"/>
      <c r="G79" s="237"/>
      <c r="H79" s="234"/>
      <c r="I79" s="248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43">
        <v>14</v>
      </c>
      <c r="B80" s="218" t="s">
        <v>179</v>
      </c>
      <c r="C80" s="272" t="s">
        <v>180</v>
      </c>
      <c r="D80" s="221" t="s">
        <v>112</v>
      </c>
      <c r="E80" s="226">
        <v>89.902000000000001</v>
      </c>
      <c r="F80" s="236"/>
      <c r="G80" s="235">
        <f>E80*F80</f>
        <v>0</v>
      </c>
      <c r="H80" s="234" t="s">
        <v>104</v>
      </c>
      <c r="I80" s="248" t="s">
        <v>95</v>
      </c>
      <c r="J80" s="209"/>
      <c r="K80" s="209"/>
      <c r="L80" s="209"/>
      <c r="M80" s="209"/>
      <c r="N80" s="209"/>
      <c r="O80" s="209"/>
      <c r="P80" s="209"/>
      <c r="Q80" s="209"/>
      <c r="R80" s="209"/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  <c r="AE80" s="209"/>
      <c r="AF80" s="209"/>
      <c r="AG80" s="209"/>
      <c r="AH80" s="209"/>
      <c r="AI80" s="209"/>
      <c r="AJ80" s="209"/>
      <c r="AK80" s="209"/>
      <c r="AL80" s="209"/>
      <c r="AM80" s="209">
        <v>21</v>
      </c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43"/>
      <c r="B81" s="218"/>
      <c r="C81" s="275" t="s">
        <v>181</v>
      </c>
      <c r="D81" s="223"/>
      <c r="E81" s="228"/>
      <c r="F81" s="238"/>
      <c r="G81" s="239"/>
      <c r="H81" s="234"/>
      <c r="I81" s="248"/>
      <c r="J81" s="209"/>
      <c r="K81" s="209"/>
      <c r="L81" s="209"/>
      <c r="M81" s="209"/>
      <c r="N81" s="209"/>
      <c r="O81" s="209"/>
      <c r="P81" s="209"/>
      <c r="Q81" s="209"/>
      <c r="R81" s="209"/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  <c r="AE81" s="209"/>
      <c r="AF81" s="209"/>
      <c r="AG81" s="209"/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10" t="str">
        <f>C81</f>
        <v>včetně strojního přemístění materiálu pro zásyp ze vzdálenosti do 10 m od okraje zásypu</v>
      </c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43"/>
      <c r="B82" s="218"/>
      <c r="C82" s="273" t="s">
        <v>182</v>
      </c>
      <c r="D82" s="222"/>
      <c r="E82" s="227">
        <v>153.95099999999999</v>
      </c>
      <c r="F82" s="235"/>
      <c r="G82" s="235"/>
      <c r="H82" s="234"/>
      <c r="I82" s="248"/>
      <c r="J82" s="209"/>
      <c r="K82" s="209"/>
      <c r="L82" s="209"/>
      <c r="M82" s="209"/>
      <c r="N82" s="209"/>
      <c r="O82" s="209"/>
      <c r="P82" s="209"/>
      <c r="Q82" s="209"/>
      <c r="R82" s="209"/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  <c r="AE82" s="209"/>
      <c r="AF82" s="209"/>
      <c r="AG82" s="209"/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43"/>
      <c r="B83" s="218"/>
      <c r="C83" s="273" t="s">
        <v>183</v>
      </c>
      <c r="D83" s="222"/>
      <c r="E83" s="227">
        <v>-64.049000000000007</v>
      </c>
      <c r="F83" s="235"/>
      <c r="G83" s="235"/>
      <c r="H83" s="234"/>
      <c r="I83" s="248"/>
      <c r="J83" s="209"/>
      <c r="K83" s="209"/>
      <c r="L83" s="209"/>
      <c r="M83" s="209"/>
      <c r="N83" s="209"/>
      <c r="O83" s="209"/>
      <c r="P83" s="209"/>
      <c r="Q83" s="209"/>
      <c r="R83" s="209"/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  <c r="AE83" s="209"/>
      <c r="AF83" s="209"/>
      <c r="AG83" s="209"/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43"/>
      <c r="B84" s="215" t="s">
        <v>184</v>
      </c>
      <c r="C84" s="274"/>
      <c r="D84" s="244"/>
      <c r="E84" s="245"/>
      <c r="F84" s="246"/>
      <c r="G84" s="237"/>
      <c r="H84" s="234"/>
      <c r="I84" s="248"/>
      <c r="J84" s="209"/>
      <c r="K84" s="209">
        <v>1</v>
      </c>
      <c r="L84" s="209"/>
      <c r="M84" s="209"/>
      <c r="N84" s="209"/>
      <c r="O84" s="209"/>
      <c r="P84" s="209"/>
      <c r="Q84" s="209"/>
      <c r="R84" s="209"/>
      <c r="S84" s="209"/>
      <c r="T84" s="209"/>
      <c r="U84" s="209"/>
      <c r="V84" s="209"/>
      <c r="W84" s="209"/>
      <c r="X84" s="209"/>
      <c r="Y84" s="209"/>
      <c r="Z84" s="209"/>
      <c r="AA84" s="209"/>
      <c r="AB84" s="209"/>
      <c r="AC84" s="209"/>
      <c r="AD84" s="209"/>
      <c r="AE84" s="209"/>
      <c r="AF84" s="209"/>
      <c r="AG84" s="209"/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ht="22.5" outlineLevel="1" x14ac:dyDescent="0.2">
      <c r="A85" s="243"/>
      <c r="B85" s="215" t="s">
        <v>185</v>
      </c>
      <c r="C85" s="274"/>
      <c r="D85" s="244"/>
      <c r="E85" s="245"/>
      <c r="F85" s="246"/>
      <c r="G85" s="237"/>
      <c r="H85" s="234"/>
      <c r="I85" s="248"/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10" t="str">
        <f>B85</f>
        <v>sypaninou z vhodných hornin tř. 1 - 4 nebo materiálem připraveným podél výkopu ve vzdálenosti do 3 m od jeho kraje, pro jakoukoliv hloubku výkopu a jakoukoliv míru zhutnění,</v>
      </c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43">
        <v>15</v>
      </c>
      <c r="B86" s="218" t="s">
        <v>186</v>
      </c>
      <c r="C86" s="272" t="s">
        <v>187</v>
      </c>
      <c r="D86" s="221" t="s">
        <v>112</v>
      </c>
      <c r="E86" s="226">
        <v>50.129510000000003</v>
      </c>
      <c r="F86" s="236"/>
      <c r="G86" s="235">
        <f>E86*F86</f>
        <v>0</v>
      </c>
      <c r="H86" s="234" t="s">
        <v>104</v>
      </c>
      <c r="I86" s="248" t="s">
        <v>95</v>
      </c>
      <c r="J86" s="209"/>
      <c r="K86" s="209"/>
      <c r="L86" s="209"/>
      <c r="M86" s="209"/>
      <c r="N86" s="209"/>
      <c r="O86" s="209"/>
      <c r="P86" s="209"/>
      <c r="Q86" s="209"/>
      <c r="R86" s="209"/>
      <c r="S86" s="209"/>
      <c r="T86" s="209"/>
      <c r="U86" s="209"/>
      <c r="V86" s="209"/>
      <c r="W86" s="209"/>
      <c r="X86" s="209"/>
      <c r="Y86" s="209"/>
      <c r="Z86" s="209"/>
      <c r="AA86" s="209"/>
      <c r="AB86" s="209"/>
      <c r="AC86" s="209"/>
      <c r="AD86" s="209"/>
      <c r="AE86" s="209"/>
      <c r="AF86" s="209"/>
      <c r="AG86" s="209"/>
      <c r="AH86" s="209"/>
      <c r="AI86" s="209"/>
      <c r="AJ86" s="209"/>
      <c r="AK86" s="209"/>
      <c r="AL86" s="209"/>
      <c r="AM86" s="209">
        <v>21</v>
      </c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43"/>
      <c r="B87" s="218"/>
      <c r="C87" s="273" t="s">
        <v>188</v>
      </c>
      <c r="D87" s="222"/>
      <c r="E87" s="227">
        <v>0.66239999999999999</v>
      </c>
      <c r="F87" s="235"/>
      <c r="G87" s="235"/>
      <c r="H87" s="234"/>
      <c r="I87" s="248"/>
      <c r="J87" s="209"/>
      <c r="K87" s="209"/>
      <c r="L87" s="209"/>
      <c r="M87" s="209"/>
      <c r="N87" s="209"/>
      <c r="O87" s="209"/>
      <c r="P87" s="209"/>
      <c r="Q87" s="209"/>
      <c r="R87" s="209"/>
      <c r="S87" s="209"/>
      <c r="T87" s="209"/>
      <c r="U87" s="209"/>
      <c r="V87" s="209"/>
      <c r="W87" s="209"/>
      <c r="X87" s="209"/>
      <c r="Y87" s="209"/>
      <c r="Z87" s="209"/>
      <c r="AA87" s="209"/>
      <c r="AB87" s="209"/>
      <c r="AC87" s="209"/>
      <c r="AD87" s="209"/>
      <c r="AE87" s="209"/>
      <c r="AF87" s="209"/>
      <c r="AG87" s="209"/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43"/>
      <c r="B88" s="218"/>
      <c r="C88" s="273" t="s">
        <v>189</v>
      </c>
      <c r="D88" s="222"/>
      <c r="E88" s="227">
        <v>0.1694</v>
      </c>
      <c r="F88" s="235"/>
      <c r="G88" s="235"/>
      <c r="H88" s="234"/>
      <c r="I88" s="248"/>
      <c r="J88" s="209"/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9"/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43"/>
      <c r="B89" s="218"/>
      <c r="C89" s="273" t="s">
        <v>190</v>
      </c>
      <c r="D89" s="222"/>
      <c r="E89" s="227">
        <v>49.297699999999999</v>
      </c>
      <c r="F89" s="235"/>
      <c r="G89" s="235"/>
      <c r="H89" s="234"/>
      <c r="I89" s="248"/>
      <c r="J89" s="209"/>
      <c r="K89" s="209"/>
      <c r="L89" s="209"/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09"/>
      <c r="AD89" s="209"/>
      <c r="AE89" s="209"/>
      <c r="AF89" s="209"/>
      <c r="AG89" s="209"/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43"/>
      <c r="B90" s="215" t="s">
        <v>191</v>
      </c>
      <c r="C90" s="274"/>
      <c r="D90" s="244"/>
      <c r="E90" s="245"/>
      <c r="F90" s="246"/>
      <c r="G90" s="237"/>
      <c r="H90" s="234"/>
      <c r="I90" s="248"/>
      <c r="J90" s="209"/>
      <c r="K90" s="209">
        <v>1</v>
      </c>
      <c r="L90" s="209"/>
      <c r="M90" s="209"/>
      <c r="N90" s="209"/>
      <c r="O90" s="209"/>
      <c r="P90" s="209"/>
      <c r="Q90" s="209"/>
      <c r="R90" s="209"/>
      <c r="S90" s="209"/>
      <c r="T90" s="209"/>
      <c r="U90" s="209"/>
      <c r="V90" s="209"/>
      <c r="W90" s="209"/>
      <c r="X90" s="209"/>
      <c r="Y90" s="209"/>
      <c r="Z90" s="209"/>
      <c r="AA90" s="209"/>
      <c r="AB90" s="209"/>
      <c r="AC90" s="209"/>
      <c r="AD90" s="209"/>
      <c r="AE90" s="209"/>
      <c r="AF90" s="209"/>
      <c r="AG90" s="209"/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43"/>
      <c r="B91" s="215" t="s">
        <v>192</v>
      </c>
      <c r="C91" s="274"/>
      <c r="D91" s="244"/>
      <c r="E91" s="245"/>
      <c r="F91" s="246"/>
      <c r="G91" s="237"/>
      <c r="H91" s="234"/>
      <c r="I91" s="248"/>
      <c r="J91" s="209"/>
      <c r="K91" s="209"/>
      <c r="L91" s="209"/>
      <c r="M91" s="209"/>
      <c r="N91" s="209"/>
      <c r="O91" s="209"/>
      <c r="P91" s="209"/>
      <c r="Q91" s="209"/>
      <c r="R91" s="209"/>
      <c r="S91" s="209"/>
      <c r="T91" s="209"/>
      <c r="U91" s="209"/>
      <c r="V91" s="209"/>
      <c r="W91" s="209"/>
      <c r="X91" s="209"/>
      <c r="Y91" s="209"/>
      <c r="Z91" s="209"/>
      <c r="AA91" s="209"/>
      <c r="AB91" s="209"/>
      <c r="AC91" s="209"/>
      <c r="AD91" s="209"/>
      <c r="AE91" s="209"/>
      <c r="AF91" s="209"/>
      <c r="AG91" s="209"/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43">
        <v>16</v>
      </c>
      <c r="B92" s="218" t="s">
        <v>193</v>
      </c>
      <c r="C92" s="272" t="s">
        <v>194</v>
      </c>
      <c r="D92" s="221" t="s">
        <v>93</v>
      </c>
      <c r="E92" s="226">
        <v>3</v>
      </c>
      <c r="F92" s="236"/>
      <c r="G92" s="235">
        <f>E92*F92</f>
        <v>0</v>
      </c>
      <c r="H92" s="234" t="s">
        <v>195</v>
      </c>
      <c r="I92" s="248" t="s">
        <v>95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09"/>
      <c r="AH92" s="209"/>
      <c r="AI92" s="209"/>
      <c r="AJ92" s="209"/>
      <c r="AK92" s="209"/>
      <c r="AL92" s="209"/>
      <c r="AM92" s="209">
        <v>21</v>
      </c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43"/>
      <c r="B93" s="215" t="s">
        <v>196</v>
      </c>
      <c r="C93" s="274"/>
      <c r="D93" s="244"/>
      <c r="E93" s="245"/>
      <c r="F93" s="246"/>
      <c r="G93" s="237"/>
      <c r="H93" s="234"/>
      <c r="I93" s="248"/>
      <c r="J93" s="209"/>
      <c r="K93" s="209">
        <v>1</v>
      </c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209"/>
      <c r="AD93" s="209"/>
      <c r="AE93" s="209"/>
      <c r="AF93" s="209"/>
      <c r="AG93" s="209"/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43"/>
      <c r="B94" s="215" t="s">
        <v>197</v>
      </c>
      <c r="C94" s="274"/>
      <c r="D94" s="244"/>
      <c r="E94" s="245"/>
      <c r="F94" s="246"/>
      <c r="G94" s="237"/>
      <c r="H94" s="234"/>
      <c r="I94" s="248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209"/>
      <c r="AD94" s="209"/>
      <c r="AE94" s="209"/>
      <c r="AF94" s="209"/>
      <c r="AG94" s="209"/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43">
        <v>17</v>
      </c>
      <c r="B95" s="218" t="s">
        <v>198</v>
      </c>
      <c r="C95" s="272" t="s">
        <v>199</v>
      </c>
      <c r="D95" s="221" t="s">
        <v>93</v>
      </c>
      <c r="E95" s="226">
        <v>3</v>
      </c>
      <c r="F95" s="236"/>
      <c r="G95" s="235">
        <f>E95*F95</f>
        <v>0</v>
      </c>
      <c r="H95" s="234" t="s">
        <v>104</v>
      </c>
      <c r="I95" s="248" t="s">
        <v>95</v>
      </c>
      <c r="J95" s="209"/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9"/>
      <c r="AH95" s="209"/>
      <c r="AI95" s="209"/>
      <c r="AJ95" s="209"/>
      <c r="AK95" s="209"/>
      <c r="AL95" s="209"/>
      <c r="AM95" s="209">
        <v>21</v>
      </c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43"/>
      <c r="B96" s="215" t="s">
        <v>200</v>
      </c>
      <c r="C96" s="274"/>
      <c r="D96" s="244"/>
      <c r="E96" s="245"/>
      <c r="F96" s="246"/>
      <c r="G96" s="237"/>
      <c r="H96" s="234"/>
      <c r="I96" s="248"/>
      <c r="J96" s="209"/>
      <c r="K96" s="209">
        <v>1</v>
      </c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9"/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43"/>
      <c r="B97" s="215" t="s">
        <v>201</v>
      </c>
      <c r="C97" s="274"/>
      <c r="D97" s="244"/>
      <c r="E97" s="245"/>
      <c r="F97" s="246"/>
      <c r="G97" s="237"/>
      <c r="H97" s="234"/>
      <c r="I97" s="248"/>
      <c r="J97" s="209"/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09"/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43">
        <v>18</v>
      </c>
      <c r="B98" s="218" t="s">
        <v>202</v>
      </c>
      <c r="C98" s="272" t="s">
        <v>203</v>
      </c>
      <c r="D98" s="221" t="s">
        <v>93</v>
      </c>
      <c r="E98" s="226">
        <v>3</v>
      </c>
      <c r="F98" s="236"/>
      <c r="G98" s="235">
        <f>E98*F98</f>
        <v>0</v>
      </c>
      <c r="H98" s="234" t="s">
        <v>104</v>
      </c>
      <c r="I98" s="248" t="s">
        <v>95</v>
      </c>
      <c r="J98" s="209"/>
      <c r="K98" s="209"/>
      <c r="L98" s="209"/>
      <c r="M98" s="209"/>
      <c r="N98" s="209"/>
      <c r="O98" s="209"/>
      <c r="P98" s="209"/>
      <c r="Q98" s="209"/>
      <c r="R98" s="209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209"/>
      <c r="AD98" s="209"/>
      <c r="AE98" s="209"/>
      <c r="AF98" s="209"/>
      <c r="AG98" s="209"/>
      <c r="AH98" s="209"/>
      <c r="AI98" s="209"/>
      <c r="AJ98" s="209"/>
      <c r="AK98" s="209"/>
      <c r="AL98" s="209"/>
      <c r="AM98" s="209">
        <v>21</v>
      </c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43"/>
      <c r="B99" s="215" t="s">
        <v>204</v>
      </c>
      <c r="C99" s="274"/>
      <c r="D99" s="244"/>
      <c r="E99" s="245"/>
      <c r="F99" s="246"/>
      <c r="G99" s="237"/>
      <c r="H99" s="234"/>
      <c r="I99" s="248"/>
      <c r="J99" s="209"/>
      <c r="K99" s="209">
        <v>1</v>
      </c>
      <c r="L99" s="209"/>
      <c r="M99" s="209"/>
      <c r="N99" s="209"/>
      <c r="O99" s="209"/>
      <c r="P99" s="209"/>
      <c r="Q99" s="209"/>
      <c r="R99" s="209"/>
      <c r="S99" s="209"/>
      <c r="T99" s="209"/>
      <c r="U99" s="209"/>
      <c r="V99" s="209"/>
      <c r="W99" s="209"/>
      <c r="X99" s="209"/>
      <c r="Y99" s="209"/>
      <c r="Z99" s="209"/>
      <c r="AA99" s="209"/>
      <c r="AB99" s="209"/>
      <c r="AC99" s="209"/>
      <c r="AD99" s="209"/>
      <c r="AE99" s="209"/>
      <c r="AF99" s="209"/>
      <c r="AG99" s="209"/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43">
        <v>19</v>
      </c>
      <c r="B100" s="218" t="s">
        <v>205</v>
      </c>
      <c r="C100" s="272" t="s">
        <v>206</v>
      </c>
      <c r="D100" s="221" t="s">
        <v>112</v>
      </c>
      <c r="E100" s="226">
        <v>64.049000000000007</v>
      </c>
      <c r="F100" s="236"/>
      <c r="G100" s="235">
        <f>E100*F100</f>
        <v>0</v>
      </c>
      <c r="H100" s="234" t="s">
        <v>104</v>
      </c>
      <c r="I100" s="248" t="s">
        <v>95</v>
      </c>
      <c r="J100" s="209"/>
      <c r="K100" s="209"/>
      <c r="L100" s="209"/>
      <c r="M100" s="209"/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/>
      <c r="AH100" s="209"/>
      <c r="AI100" s="209"/>
      <c r="AJ100" s="209"/>
      <c r="AK100" s="209"/>
      <c r="AL100" s="209"/>
      <c r="AM100" s="209">
        <v>21</v>
      </c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43">
        <v>20</v>
      </c>
      <c r="B101" s="218" t="s">
        <v>207</v>
      </c>
      <c r="C101" s="272" t="s">
        <v>208</v>
      </c>
      <c r="D101" s="221" t="s">
        <v>209</v>
      </c>
      <c r="E101" s="226">
        <v>7.8750000000000001E-2</v>
      </c>
      <c r="F101" s="236"/>
      <c r="G101" s="235">
        <f>E101*F101</f>
        <v>0</v>
      </c>
      <c r="H101" s="234" t="s">
        <v>210</v>
      </c>
      <c r="I101" s="248" t="s">
        <v>95</v>
      </c>
      <c r="J101" s="209"/>
      <c r="K101" s="209"/>
      <c r="L101" s="209"/>
      <c r="M101" s="209"/>
      <c r="N101" s="209"/>
      <c r="O101" s="209"/>
      <c r="P101" s="209"/>
      <c r="Q101" s="209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/>
      <c r="AH101" s="209"/>
      <c r="AI101" s="209"/>
      <c r="AJ101" s="209"/>
      <c r="AK101" s="209"/>
      <c r="AL101" s="209"/>
      <c r="AM101" s="209">
        <v>21</v>
      </c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43"/>
      <c r="B102" s="218"/>
      <c r="C102" s="273" t="s">
        <v>211</v>
      </c>
      <c r="D102" s="222"/>
      <c r="E102" s="227">
        <v>7.8799999999999995E-2</v>
      </c>
      <c r="F102" s="235"/>
      <c r="G102" s="235"/>
      <c r="H102" s="234"/>
      <c r="I102" s="248"/>
      <c r="J102" s="209"/>
      <c r="K102" s="209"/>
      <c r="L102" s="209"/>
      <c r="M102" s="209"/>
      <c r="N102" s="209"/>
      <c r="O102" s="209"/>
      <c r="P102" s="209"/>
      <c r="Q102" s="209"/>
      <c r="R102" s="209"/>
      <c r="S102" s="209"/>
      <c r="T102" s="209"/>
      <c r="U102" s="209"/>
      <c r="V102" s="209"/>
      <c r="W102" s="20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/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43">
        <v>21</v>
      </c>
      <c r="B103" s="218" t="s">
        <v>212</v>
      </c>
      <c r="C103" s="272" t="s">
        <v>213</v>
      </c>
      <c r="D103" s="221" t="s">
        <v>214</v>
      </c>
      <c r="E103" s="226">
        <v>86.072370000000006</v>
      </c>
      <c r="F103" s="236"/>
      <c r="G103" s="235">
        <f>E103*F103</f>
        <v>0</v>
      </c>
      <c r="H103" s="234" t="s">
        <v>210</v>
      </c>
      <c r="I103" s="248" t="s">
        <v>95</v>
      </c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>
        <v>21</v>
      </c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43"/>
      <c r="B104" s="218"/>
      <c r="C104" s="273" t="s">
        <v>215</v>
      </c>
      <c r="D104" s="222"/>
      <c r="E104" s="227">
        <v>86.072400000000002</v>
      </c>
      <c r="F104" s="235"/>
      <c r="G104" s="235"/>
      <c r="H104" s="234"/>
      <c r="I104" s="248"/>
      <c r="J104" s="209"/>
      <c r="K104" s="209"/>
      <c r="L104" s="209"/>
      <c r="M104" s="209"/>
      <c r="N104" s="209"/>
      <c r="O104" s="209"/>
      <c r="P104" s="209"/>
      <c r="Q104" s="209"/>
      <c r="R104" s="209"/>
      <c r="S104" s="209"/>
      <c r="T104" s="209"/>
      <c r="U104" s="209"/>
      <c r="V104" s="209"/>
      <c r="W104" s="20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x14ac:dyDescent="0.2">
      <c r="A105" s="242" t="s">
        <v>87</v>
      </c>
      <c r="B105" s="217" t="s">
        <v>216</v>
      </c>
      <c r="C105" s="270" t="s">
        <v>217</v>
      </c>
      <c r="D105" s="219"/>
      <c r="E105" s="224"/>
      <c r="F105" s="240">
        <f>SUM(G106:G121)</f>
        <v>0</v>
      </c>
      <c r="G105" s="241"/>
      <c r="H105" s="231"/>
      <c r="I105" s="247"/>
    </row>
    <row r="106" spans="1:60" outlineLevel="1" x14ac:dyDescent="0.2">
      <c r="A106" s="243"/>
      <c r="B106" s="214" t="s">
        <v>218</v>
      </c>
      <c r="C106" s="271"/>
      <c r="D106" s="220"/>
      <c r="E106" s="225"/>
      <c r="F106" s="232"/>
      <c r="G106" s="233"/>
      <c r="H106" s="234"/>
      <c r="I106" s="248"/>
      <c r="J106" s="209"/>
      <c r="K106" s="209">
        <v>1</v>
      </c>
      <c r="L106" s="209"/>
      <c r="M106" s="209"/>
      <c r="N106" s="209"/>
      <c r="O106" s="209"/>
      <c r="P106" s="209"/>
      <c r="Q106" s="209"/>
      <c r="R106" s="209"/>
      <c r="S106" s="209"/>
      <c r="T106" s="209"/>
      <c r="U106" s="209"/>
      <c r="V106" s="209"/>
      <c r="W106" s="20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43"/>
      <c r="B107" s="215" t="s">
        <v>219</v>
      </c>
      <c r="C107" s="274"/>
      <c r="D107" s="244"/>
      <c r="E107" s="245"/>
      <c r="F107" s="246"/>
      <c r="G107" s="237"/>
      <c r="H107" s="234"/>
      <c r="I107" s="248"/>
      <c r="J107" s="209"/>
      <c r="K107" s="209"/>
      <c r="L107" s="209"/>
      <c r="M107" s="209"/>
      <c r="N107" s="209"/>
      <c r="O107" s="209"/>
      <c r="P107" s="209"/>
      <c r="Q107" s="209"/>
      <c r="R107" s="209"/>
      <c r="S107" s="209"/>
      <c r="T107" s="209"/>
      <c r="U107" s="209"/>
      <c r="V107" s="209"/>
      <c r="W107" s="20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43">
        <v>22</v>
      </c>
      <c r="B108" s="218" t="s">
        <v>220</v>
      </c>
      <c r="C108" s="272" t="s">
        <v>221</v>
      </c>
      <c r="D108" s="221" t="s">
        <v>112</v>
      </c>
      <c r="E108" s="226">
        <v>13.1</v>
      </c>
      <c r="F108" s="236"/>
      <c r="G108" s="235">
        <f>E108*F108</f>
        <v>0</v>
      </c>
      <c r="H108" s="234" t="s">
        <v>222</v>
      </c>
      <c r="I108" s="248" t="s">
        <v>95</v>
      </c>
      <c r="J108" s="209"/>
      <c r="K108" s="209"/>
      <c r="L108" s="209"/>
      <c r="M108" s="209"/>
      <c r="N108" s="209"/>
      <c r="O108" s="209"/>
      <c r="P108" s="209"/>
      <c r="Q108" s="209"/>
      <c r="R108" s="209"/>
      <c r="S108" s="209"/>
      <c r="T108" s="209"/>
      <c r="U108" s="209"/>
      <c r="V108" s="209"/>
      <c r="W108" s="20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/>
      <c r="AH108" s="209"/>
      <c r="AI108" s="209"/>
      <c r="AJ108" s="209"/>
      <c r="AK108" s="209"/>
      <c r="AL108" s="209"/>
      <c r="AM108" s="209">
        <v>21</v>
      </c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43"/>
      <c r="B109" s="218"/>
      <c r="C109" s="273" t="s">
        <v>223</v>
      </c>
      <c r="D109" s="222"/>
      <c r="E109" s="227">
        <v>0.2</v>
      </c>
      <c r="F109" s="235"/>
      <c r="G109" s="235"/>
      <c r="H109" s="234"/>
      <c r="I109" s="248"/>
      <c r="J109" s="209"/>
      <c r="K109" s="209"/>
      <c r="L109" s="209"/>
      <c r="M109" s="209"/>
      <c r="N109" s="209"/>
      <c r="O109" s="209"/>
      <c r="P109" s="209"/>
      <c r="Q109" s="209"/>
      <c r="R109" s="209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43"/>
      <c r="B110" s="218"/>
      <c r="C110" s="273" t="s">
        <v>224</v>
      </c>
      <c r="D110" s="222"/>
      <c r="E110" s="227">
        <v>0.05</v>
      </c>
      <c r="F110" s="235"/>
      <c r="G110" s="235"/>
      <c r="H110" s="234"/>
      <c r="I110" s="248"/>
      <c r="J110" s="209"/>
      <c r="K110" s="209"/>
      <c r="L110" s="209"/>
      <c r="M110" s="209"/>
      <c r="N110" s="209"/>
      <c r="O110" s="209"/>
      <c r="P110" s="209"/>
      <c r="Q110" s="209"/>
      <c r="R110" s="209"/>
      <c r="S110" s="209"/>
      <c r="T110" s="209"/>
      <c r="U110" s="209"/>
      <c r="V110" s="209"/>
      <c r="W110" s="20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/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43"/>
      <c r="B111" s="218"/>
      <c r="C111" s="273" t="s">
        <v>225</v>
      </c>
      <c r="D111" s="222"/>
      <c r="E111" s="227">
        <v>12.85</v>
      </c>
      <c r="F111" s="235"/>
      <c r="G111" s="235"/>
      <c r="H111" s="234"/>
      <c r="I111" s="248"/>
      <c r="J111" s="209"/>
      <c r="K111" s="209"/>
      <c r="L111" s="209"/>
      <c r="M111" s="209"/>
      <c r="N111" s="209"/>
      <c r="O111" s="209"/>
      <c r="P111" s="209"/>
      <c r="Q111" s="209"/>
      <c r="R111" s="209"/>
      <c r="S111" s="209"/>
      <c r="T111" s="209"/>
      <c r="U111" s="209"/>
      <c r="V111" s="209"/>
      <c r="W111" s="20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/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43"/>
      <c r="B112" s="215" t="s">
        <v>226</v>
      </c>
      <c r="C112" s="274"/>
      <c r="D112" s="244"/>
      <c r="E112" s="245"/>
      <c r="F112" s="246"/>
      <c r="G112" s="237"/>
      <c r="H112" s="234"/>
      <c r="I112" s="248"/>
      <c r="J112" s="209"/>
      <c r="K112" s="209">
        <v>1</v>
      </c>
      <c r="L112" s="209"/>
      <c r="M112" s="209"/>
      <c r="N112" s="209"/>
      <c r="O112" s="209"/>
      <c r="P112" s="209"/>
      <c r="Q112" s="209"/>
      <c r="R112" s="209"/>
      <c r="S112" s="209"/>
      <c r="T112" s="209"/>
      <c r="U112" s="209"/>
      <c r="V112" s="209"/>
      <c r="W112" s="20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/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43"/>
      <c r="B113" s="215" t="s">
        <v>227</v>
      </c>
      <c r="C113" s="274"/>
      <c r="D113" s="244"/>
      <c r="E113" s="245"/>
      <c r="F113" s="246"/>
      <c r="G113" s="237"/>
      <c r="H113" s="234"/>
      <c r="I113" s="248"/>
      <c r="J113" s="209"/>
      <c r="K113" s="209"/>
      <c r="L113" s="209"/>
      <c r="M113" s="209"/>
      <c r="N113" s="209"/>
      <c r="O113" s="209"/>
      <c r="P113" s="209"/>
      <c r="Q113" s="209"/>
      <c r="R113" s="209"/>
      <c r="S113" s="209"/>
      <c r="T113" s="209"/>
      <c r="U113" s="209"/>
      <c r="V113" s="209"/>
      <c r="W113" s="20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/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43">
        <v>23</v>
      </c>
      <c r="B114" s="218" t="s">
        <v>228</v>
      </c>
      <c r="C114" s="272" t="s">
        <v>229</v>
      </c>
      <c r="D114" s="221" t="s">
        <v>112</v>
      </c>
      <c r="E114" s="226">
        <v>0.32119999999999999</v>
      </c>
      <c r="F114" s="236"/>
      <c r="G114" s="235">
        <f>E114*F114</f>
        <v>0</v>
      </c>
      <c r="H114" s="234" t="s">
        <v>222</v>
      </c>
      <c r="I114" s="248" t="s">
        <v>95</v>
      </c>
      <c r="J114" s="209"/>
      <c r="K114" s="209"/>
      <c r="L114" s="209"/>
      <c r="M114" s="209"/>
      <c r="N114" s="209"/>
      <c r="O114" s="209"/>
      <c r="P114" s="209"/>
      <c r="Q114" s="209"/>
      <c r="R114" s="209"/>
      <c r="S114" s="209"/>
      <c r="T114" s="209"/>
      <c r="U114" s="209"/>
      <c r="V114" s="209"/>
      <c r="W114" s="20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/>
      <c r="AH114" s="209"/>
      <c r="AI114" s="209"/>
      <c r="AJ114" s="209"/>
      <c r="AK114" s="209"/>
      <c r="AL114" s="209"/>
      <c r="AM114" s="209">
        <v>21</v>
      </c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43"/>
      <c r="B115" s="218"/>
      <c r="C115" s="273" t="s">
        <v>230</v>
      </c>
      <c r="D115" s="222"/>
      <c r="E115" s="227">
        <v>0.24260000000000001</v>
      </c>
      <c r="F115" s="235"/>
      <c r="G115" s="235"/>
      <c r="H115" s="234"/>
      <c r="I115" s="248"/>
      <c r="J115" s="209"/>
      <c r="K115" s="209"/>
      <c r="L115" s="209"/>
      <c r="M115" s="209"/>
      <c r="N115" s="209"/>
      <c r="O115" s="209"/>
      <c r="P115" s="209"/>
      <c r="Q115" s="209"/>
      <c r="R115" s="209"/>
      <c r="S115" s="209"/>
      <c r="T115" s="209"/>
      <c r="U115" s="209"/>
      <c r="V115" s="209"/>
      <c r="W115" s="20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/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43"/>
      <c r="B116" s="218"/>
      <c r="C116" s="273" t="s">
        <v>231</v>
      </c>
      <c r="D116" s="222"/>
      <c r="E116" s="227">
        <v>7.8600000000000003E-2</v>
      </c>
      <c r="F116" s="235"/>
      <c r="G116" s="235"/>
      <c r="H116" s="234"/>
      <c r="I116" s="248"/>
      <c r="J116" s="209"/>
      <c r="K116" s="209"/>
      <c r="L116" s="209"/>
      <c r="M116" s="209"/>
      <c r="N116" s="209"/>
      <c r="O116" s="209"/>
      <c r="P116" s="209"/>
      <c r="Q116" s="209"/>
      <c r="R116" s="209"/>
      <c r="S116" s="209"/>
      <c r="T116" s="209"/>
      <c r="U116" s="209"/>
      <c r="V116" s="209"/>
      <c r="W116" s="20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/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43"/>
      <c r="B117" s="215" t="s">
        <v>232</v>
      </c>
      <c r="C117" s="274"/>
      <c r="D117" s="244"/>
      <c r="E117" s="245"/>
      <c r="F117" s="246"/>
      <c r="G117" s="237"/>
      <c r="H117" s="234"/>
      <c r="I117" s="248"/>
      <c r="J117" s="209"/>
      <c r="K117" s="209">
        <v>1</v>
      </c>
      <c r="L117" s="209"/>
      <c r="M117" s="209"/>
      <c r="N117" s="209"/>
      <c r="O117" s="209"/>
      <c r="P117" s="209"/>
      <c r="Q117" s="209"/>
      <c r="R117" s="209"/>
      <c r="S117" s="209"/>
      <c r="T117" s="209"/>
      <c r="U117" s="209"/>
      <c r="V117" s="209"/>
      <c r="W117" s="20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/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43"/>
      <c r="B118" s="215" t="s">
        <v>219</v>
      </c>
      <c r="C118" s="274"/>
      <c r="D118" s="244"/>
      <c r="E118" s="245"/>
      <c r="F118" s="246"/>
      <c r="G118" s="237"/>
      <c r="H118" s="234"/>
      <c r="I118" s="248"/>
      <c r="J118" s="209"/>
      <c r="K118" s="209"/>
      <c r="L118" s="209"/>
      <c r="M118" s="209"/>
      <c r="N118" s="209"/>
      <c r="O118" s="209"/>
      <c r="P118" s="209"/>
      <c r="Q118" s="209"/>
      <c r="R118" s="209"/>
      <c r="S118" s="209"/>
      <c r="T118" s="209"/>
      <c r="U118" s="209"/>
      <c r="V118" s="209"/>
      <c r="W118" s="20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/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43">
        <v>24</v>
      </c>
      <c r="B119" s="218" t="s">
        <v>233</v>
      </c>
      <c r="C119" s="272" t="s">
        <v>234</v>
      </c>
      <c r="D119" s="221" t="s">
        <v>93</v>
      </c>
      <c r="E119" s="226">
        <v>2.6088</v>
      </c>
      <c r="F119" s="236"/>
      <c r="G119" s="235">
        <f>E119*F119</f>
        <v>0</v>
      </c>
      <c r="H119" s="234" t="s">
        <v>222</v>
      </c>
      <c r="I119" s="248" t="s">
        <v>95</v>
      </c>
      <c r="J119" s="209"/>
      <c r="K119" s="209"/>
      <c r="L119" s="209"/>
      <c r="M119" s="209"/>
      <c r="N119" s="209"/>
      <c r="O119" s="209"/>
      <c r="P119" s="209"/>
      <c r="Q119" s="209"/>
      <c r="R119" s="209"/>
      <c r="S119" s="209"/>
      <c r="T119" s="209"/>
      <c r="U119" s="209"/>
      <c r="V119" s="209"/>
      <c r="W119" s="20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/>
      <c r="AH119" s="209"/>
      <c r="AI119" s="209"/>
      <c r="AJ119" s="209"/>
      <c r="AK119" s="209"/>
      <c r="AL119" s="209"/>
      <c r="AM119" s="209">
        <v>21</v>
      </c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43"/>
      <c r="B120" s="218"/>
      <c r="C120" s="273" t="s">
        <v>235</v>
      </c>
      <c r="D120" s="222"/>
      <c r="E120" s="227">
        <v>1.9152</v>
      </c>
      <c r="F120" s="235"/>
      <c r="G120" s="235"/>
      <c r="H120" s="234"/>
      <c r="I120" s="248"/>
      <c r="J120" s="209"/>
      <c r="K120" s="209"/>
      <c r="L120" s="209"/>
      <c r="M120" s="209"/>
      <c r="N120" s="209"/>
      <c r="O120" s="209"/>
      <c r="P120" s="209"/>
      <c r="Q120" s="209"/>
      <c r="R120" s="209"/>
      <c r="S120" s="209"/>
      <c r="T120" s="209"/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/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43"/>
      <c r="B121" s="218"/>
      <c r="C121" s="273" t="s">
        <v>236</v>
      </c>
      <c r="D121" s="222"/>
      <c r="E121" s="227">
        <v>0.69359999999999999</v>
      </c>
      <c r="F121" s="235"/>
      <c r="G121" s="235"/>
      <c r="H121" s="234"/>
      <c r="I121" s="248"/>
      <c r="J121" s="209"/>
      <c r="K121" s="209"/>
      <c r="L121" s="209"/>
      <c r="M121" s="209"/>
      <c r="N121" s="209"/>
      <c r="O121" s="209"/>
      <c r="P121" s="209"/>
      <c r="Q121" s="209"/>
      <c r="R121" s="209"/>
      <c r="S121" s="209"/>
      <c r="T121" s="209"/>
      <c r="U121" s="209"/>
      <c r="V121" s="209"/>
      <c r="W121" s="20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/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x14ac:dyDescent="0.2">
      <c r="A122" s="242" t="s">
        <v>87</v>
      </c>
      <c r="B122" s="217" t="s">
        <v>237</v>
      </c>
      <c r="C122" s="270" t="s">
        <v>238</v>
      </c>
      <c r="D122" s="219"/>
      <c r="E122" s="224"/>
      <c r="F122" s="240">
        <f>SUM(G123:G132)</f>
        <v>0</v>
      </c>
      <c r="G122" s="241"/>
      <c r="H122" s="231"/>
      <c r="I122" s="247"/>
    </row>
    <row r="123" spans="1:60" outlineLevel="1" x14ac:dyDescent="0.2">
      <c r="A123" s="243"/>
      <c r="B123" s="214" t="s">
        <v>239</v>
      </c>
      <c r="C123" s="271"/>
      <c r="D123" s="220"/>
      <c r="E123" s="225"/>
      <c r="F123" s="232"/>
      <c r="G123" s="233"/>
      <c r="H123" s="234"/>
      <c r="I123" s="248"/>
      <c r="J123" s="209"/>
      <c r="K123" s="209">
        <v>1</v>
      </c>
      <c r="L123" s="209"/>
      <c r="M123" s="209"/>
      <c r="N123" s="209"/>
      <c r="O123" s="209"/>
      <c r="P123" s="209"/>
      <c r="Q123" s="209"/>
      <c r="R123" s="209"/>
      <c r="S123" s="209"/>
      <c r="T123" s="209"/>
      <c r="U123" s="209"/>
      <c r="V123" s="209"/>
      <c r="W123" s="20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/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43"/>
      <c r="B124" s="215" t="s">
        <v>240</v>
      </c>
      <c r="C124" s="274"/>
      <c r="D124" s="244"/>
      <c r="E124" s="245"/>
      <c r="F124" s="246"/>
      <c r="G124" s="237"/>
      <c r="H124" s="234"/>
      <c r="I124" s="248"/>
      <c r="J124" s="209"/>
      <c r="K124" s="209"/>
      <c r="L124" s="209"/>
      <c r="M124" s="209"/>
      <c r="N124" s="209"/>
      <c r="O124" s="209"/>
      <c r="P124" s="209"/>
      <c r="Q124" s="209"/>
      <c r="R124" s="209"/>
      <c r="S124" s="209"/>
      <c r="T124" s="209"/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/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43">
        <v>25</v>
      </c>
      <c r="B125" s="218" t="s">
        <v>241</v>
      </c>
      <c r="C125" s="272" t="s">
        <v>242</v>
      </c>
      <c r="D125" s="221" t="s">
        <v>112</v>
      </c>
      <c r="E125" s="226">
        <v>0.67500000000000004</v>
      </c>
      <c r="F125" s="236"/>
      <c r="G125" s="235">
        <f>E125*F125</f>
        <v>0</v>
      </c>
      <c r="H125" s="234" t="s">
        <v>94</v>
      </c>
      <c r="I125" s="248" t="s">
        <v>95</v>
      </c>
      <c r="J125" s="209"/>
      <c r="K125" s="209"/>
      <c r="L125" s="209"/>
      <c r="M125" s="209"/>
      <c r="N125" s="209"/>
      <c r="O125" s="209"/>
      <c r="P125" s="209"/>
      <c r="Q125" s="209"/>
      <c r="R125" s="209"/>
      <c r="S125" s="209"/>
      <c r="T125" s="209"/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/>
      <c r="AH125" s="209"/>
      <c r="AI125" s="209"/>
      <c r="AJ125" s="209"/>
      <c r="AK125" s="209"/>
      <c r="AL125" s="209"/>
      <c r="AM125" s="209">
        <v>21</v>
      </c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43"/>
      <c r="B126" s="218"/>
      <c r="C126" s="273" t="s">
        <v>243</v>
      </c>
      <c r="D126" s="222"/>
      <c r="E126" s="227">
        <v>0.67500000000000004</v>
      </c>
      <c r="F126" s="235"/>
      <c r="G126" s="235"/>
      <c r="H126" s="234"/>
      <c r="I126" s="248"/>
      <c r="J126" s="209"/>
      <c r="K126" s="209"/>
      <c r="L126" s="209"/>
      <c r="M126" s="209"/>
      <c r="N126" s="209"/>
      <c r="O126" s="209"/>
      <c r="P126" s="209"/>
      <c r="Q126" s="209"/>
      <c r="R126" s="209"/>
      <c r="S126" s="209"/>
      <c r="T126" s="209"/>
      <c r="U126" s="209"/>
      <c r="V126" s="209"/>
      <c r="W126" s="20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/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43">
        <v>26</v>
      </c>
      <c r="B127" s="218" t="s">
        <v>244</v>
      </c>
      <c r="C127" s="272" t="s">
        <v>245</v>
      </c>
      <c r="D127" s="221" t="s">
        <v>246</v>
      </c>
      <c r="E127" s="226">
        <v>1.53</v>
      </c>
      <c r="F127" s="236"/>
      <c r="G127" s="235">
        <f>E127*F127</f>
        <v>0</v>
      </c>
      <c r="H127" s="234" t="s">
        <v>94</v>
      </c>
      <c r="I127" s="248" t="s">
        <v>95</v>
      </c>
      <c r="J127" s="209"/>
      <c r="K127" s="209"/>
      <c r="L127" s="209"/>
      <c r="M127" s="209"/>
      <c r="N127" s="209"/>
      <c r="O127" s="209"/>
      <c r="P127" s="209"/>
      <c r="Q127" s="209"/>
      <c r="R127" s="209"/>
      <c r="S127" s="209"/>
      <c r="T127" s="209"/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/>
      <c r="AH127" s="209"/>
      <c r="AI127" s="209"/>
      <c r="AJ127" s="209"/>
      <c r="AK127" s="209"/>
      <c r="AL127" s="209"/>
      <c r="AM127" s="209">
        <v>21</v>
      </c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43"/>
      <c r="B128" s="218"/>
      <c r="C128" s="273" t="s">
        <v>247</v>
      </c>
      <c r="D128" s="222"/>
      <c r="E128" s="227">
        <v>1.53</v>
      </c>
      <c r="F128" s="235"/>
      <c r="G128" s="235"/>
      <c r="H128" s="234"/>
      <c r="I128" s="248"/>
      <c r="J128" s="209"/>
      <c r="K128" s="209"/>
      <c r="L128" s="209"/>
      <c r="M128" s="209"/>
      <c r="N128" s="209"/>
      <c r="O128" s="209"/>
      <c r="P128" s="209"/>
      <c r="Q128" s="209"/>
      <c r="R128" s="209"/>
      <c r="S128" s="209"/>
      <c r="T128" s="209"/>
      <c r="U128" s="209"/>
      <c r="V128" s="209"/>
      <c r="W128" s="20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/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43">
        <v>27</v>
      </c>
      <c r="B129" s="218" t="s">
        <v>248</v>
      </c>
      <c r="C129" s="272" t="s">
        <v>249</v>
      </c>
      <c r="D129" s="221" t="s">
        <v>246</v>
      </c>
      <c r="E129" s="226">
        <v>0.61199999999999999</v>
      </c>
      <c r="F129" s="236"/>
      <c r="G129" s="235">
        <f>E129*F129</f>
        <v>0</v>
      </c>
      <c r="H129" s="234" t="s">
        <v>94</v>
      </c>
      <c r="I129" s="248" t="s">
        <v>95</v>
      </c>
      <c r="J129" s="209"/>
      <c r="K129" s="209"/>
      <c r="L129" s="209"/>
      <c r="M129" s="209"/>
      <c r="N129" s="209"/>
      <c r="O129" s="209"/>
      <c r="P129" s="209"/>
      <c r="Q129" s="209"/>
      <c r="R129" s="209"/>
      <c r="S129" s="209"/>
      <c r="T129" s="209"/>
      <c r="U129" s="209"/>
      <c r="V129" s="209"/>
      <c r="W129" s="20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/>
      <c r="AH129" s="209"/>
      <c r="AI129" s="209"/>
      <c r="AJ129" s="209"/>
      <c r="AK129" s="209"/>
      <c r="AL129" s="209"/>
      <c r="AM129" s="209">
        <v>21</v>
      </c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43"/>
      <c r="B130" s="218"/>
      <c r="C130" s="273" t="s">
        <v>250</v>
      </c>
      <c r="D130" s="222"/>
      <c r="E130" s="227">
        <v>0.61199999999999999</v>
      </c>
      <c r="F130" s="235"/>
      <c r="G130" s="235"/>
      <c r="H130" s="234"/>
      <c r="I130" s="248"/>
      <c r="J130" s="209"/>
      <c r="K130" s="209"/>
      <c r="L130" s="209"/>
      <c r="M130" s="209"/>
      <c r="N130" s="209"/>
      <c r="O130" s="209"/>
      <c r="P130" s="209"/>
      <c r="Q130" s="209"/>
      <c r="R130" s="209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/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43"/>
      <c r="B131" s="215" t="s">
        <v>251</v>
      </c>
      <c r="C131" s="274"/>
      <c r="D131" s="244"/>
      <c r="E131" s="245"/>
      <c r="F131" s="246"/>
      <c r="G131" s="237"/>
      <c r="H131" s="234"/>
      <c r="I131" s="248"/>
      <c r="J131" s="209"/>
      <c r="K131" s="209">
        <v>1</v>
      </c>
      <c r="L131" s="209"/>
      <c r="M131" s="209"/>
      <c r="N131" s="209"/>
      <c r="O131" s="209"/>
      <c r="P131" s="209"/>
      <c r="Q131" s="209"/>
      <c r="R131" s="209"/>
      <c r="S131" s="209"/>
      <c r="T131" s="209"/>
      <c r="U131" s="209"/>
      <c r="V131" s="209"/>
      <c r="W131" s="20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/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43">
        <v>28</v>
      </c>
      <c r="B132" s="218" t="s">
        <v>252</v>
      </c>
      <c r="C132" s="272" t="s">
        <v>253</v>
      </c>
      <c r="D132" s="221" t="s">
        <v>93</v>
      </c>
      <c r="E132" s="226">
        <v>4.5</v>
      </c>
      <c r="F132" s="236"/>
      <c r="G132" s="235">
        <f>E132*F132</f>
        <v>0</v>
      </c>
      <c r="H132" s="234" t="s">
        <v>94</v>
      </c>
      <c r="I132" s="248" t="s">
        <v>95</v>
      </c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>
        <v>21</v>
      </c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x14ac:dyDescent="0.2">
      <c r="A133" s="242" t="s">
        <v>87</v>
      </c>
      <c r="B133" s="217" t="s">
        <v>254</v>
      </c>
      <c r="C133" s="270" t="s">
        <v>255</v>
      </c>
      <c r="D133" s="219"/>
      <c r="E133" s="224"/>
      <c r="F133" s="240">
        <f>SUM(G134:G225)</f>
        <v>0</v>
      </c>
      <c r="G133" s="241"/>
      <c r="H133" s="231"/>
      <c r="I133" s="247"/>
    </row>
    <row r="134" spans="1:60" outlineLevel="1" x14ac:dyDescent="0.2">
      <c r="A134" s="243"/>
      <c r="B134" s="214" t="s">
        <v>256</v>
      </c>
      <c r="C134" s="271"/>
      <c r="D134" s="220"/>
      <c r="E134" s="225"/>
      <c r="F134" s="232"/>
      <c r="G134" s="233"/>
      <c r="H134" s="234"/>
      <c r="I134" s="248"/>
      <c r="J134" s="209"/>
      <c r="K134" s="209">
        <v>1</v>
      </c>
      <c r="L134" s="209"/>
      <c r="M134" s="209"/>
      <c r="N134" s="209"/>
      <c r="O134" s="209"/>
      <c r="P134" s="209"/>
      <c r="Q134" s="209"/>
      <c r="R134" s="209"/>
      <c r="S134" s="209"/>
      <c r="T134" s="209"/>
      <c r="U134" s="209"/>
      <c r="V134" s="209"/>
      <c r="W134" s="20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/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ht="22.5" outlineLevel="1" x14ac:dyDescent="0.2">
      <c r="A135" s="243">
        <v>29</v>
      </c>
      <c r="B135" s="218" t="s">
        <v>257</v>
      </c>
      <c r="C135" s="272" t="s">
        <v>258</v>
      </c>
      <c r="D135" s="221" t="s">
        <v>259</v>
      </c>
      <c r="E135" s="226">
        <v>8</v>
      </c>
      <c r="F135" s="236"/>
      <c r="G135" s="235">
        <f>E135*F135</f>
        <v>0</v>
      </c>
      <c r="H135" s="234" t="s">
        <v>222</v>
      </c>
      <c r="I135" s="248" t="s">
        <v>95</v>
      </c>
      <c r="J135" s="209"/>
      <c r="K135" s="209"/>
      <c r="L135" s="209"/>
      <c r="M135" s="209"/>
      <c r="N135" s="209"/>
      <c r="O135" s="209"/>
      <c r="P135" s="209"/>
      <c r="Q135" s="209"/>
      <c r="R135" s="209"/>
      <c r="S135" s="209"/>
      <c r="T135" s="209"/>
      <c r="U135" s="209"/>
      <c r="V135" s="209"/>
      <c r="W135" s="20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/>
      <c r="AH135" s="209"/>
      <c r="AI135" s="209"/>
      <c r="AJ135" s="209"/>
      <c r="AK135" s="209"/>
      <c r="AL135" s="209"/>
      <c r="AM135" s="209">
        <v>21</v>
      </c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ht="22.5" outlineLevel="1" x14ac:dyDescent="0.2">
      <c r="A136" s="243">
        <v>30</v>
      </c>
      <c r="B136" s="218" t="s">
        <v>260</v>
      </c>
      <c r="C136" s="272" t="s">
        <v>261</v>
      </c>
      <c r="D136" s="221" t="s">
        <v>259</v>
      </c>
      <c r="E136" s="226">
        <v>1</v>
      </c>
      <c r="F136" s="236"/>
      <c r="G136" s="235">
        <f>E136*F136</f>
        <v>0</v>
      </c>
      <c r="H136" s="234" t="s">
        <v>222</v>
      </c>
      <c r="I136" s="248" t="s">
        <v>95</v>
      </c>
      <c r="J136" s="209"/>
      <c r="K136" s="209"/>
      <c r="L136" s="209"/>
      <c r="M136" s="209"/>
      <c r="N136" s="209"/>
      <c r="O136" s="209"/>
      <c r="P136" s="209"/>
      <c r="Q136" s="209"/>
      <c r="R136" s="209"/>
      <c r="S136" s="209"/>
      <c r="T136" s="209"/>
      <c r="U136" s="209"/>
      <c r="V136" s="209"/>
      <c r="W136" s="20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/>
      <c r="AH136" s="209"/>
      <c r="AI136" s="209"/>
      <c r="AJ136" s="209"/>
      <c r="AK136" s="209"/>
      <c r="AL136" s="209"/>
      <c r="AM136" s="209">
        <v>21</v>
      </c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43"/>
      <c r="B137" s="215" t="s">
        <v>262</v>
      </c>
      <c r="C137" s="274"/>
      <c r="D137" s="244"/>
      <c r="E137" s="245"/>
      <c r="F137" s="246"/>
      <c r="G137" s="237"/>
      <c r="H137" s="234"/>
      <c r="I137" s="248"/>
      <c r="J137" s="209"/>
      <c r="K137" s="209">
        <v>1</v>
      </c>
      <c r="L137" s="209"/>
      <c r="M137" s="209"/>
      <c r="N137" s="209"/>
      <c r="O137" s="209"/>
      <c r="P137" s="209"/>
      <c r="Q137" s="209"/>
      <c r="R137" s="209"/>
      <c r="S137" s="209"/>
      <c r="T137" s="209"/>
      <c r="U137" s="209"/>
      <c r="V137" s="209"/>
      <c r="W137" s="20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/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43"/>
      <c r="B138" s="215" t="s">
        <v>219</v>
      </c>
      <c r="C138" s="274"/>
      <c r="D138" s="244"/>
      <c r="E138" s="245"/>
      <c r="F138" s="246"/>
      <c r="G138" s="237"/>
      <c r="H138" s="234"/>
      <c r="I138" s="248"/>
      <c r="J138" s="209"/>
      <c r="K138" s="209"/>
      <c r="L138" s="209"/>
      <c r="M138" s="209"/>
      <c r="N138" s="209"/>
      <c r="O138" s="209"/>
      <c r="P138" s="209"/>
      <c r="Q138" s="209"/>
      <c r="R138" s="209"/>
      <c r="S138" s="209"/>
      <c r="T138" s="209"/>
      <c r="U138" s="209"/>
      <c r="V138" s="209"/>
      <c r="W138" s="20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/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43">
        <v>31</v>
      </c>
      <c r="B139" s="218" t="s">
        <v>263</v>
      </c>
      <c r="C139" s="272" t="s">
        <v>264</v>
      </c>
      <c r="D139" s="221" t="s">
        <v>75</v>
      </c>
      <c r="E139" s="226">
        <v>2</v>
      </c>
      <c r="F139" s="236"/>
      <c r="G139" s="235">
        <f>E139*F139</f>
        <v>0</v>
      </c>
      <c r="H139" s="234" t="s">
        <v>222</v>
      </c>
      <c r="I139" s="248" t="s">
        <v>95</v>
      </c>
      <c r="J139" s="209"/>
      <c r="K139" s="209"/>
      <c r="L139" s="209"/>
      <c r="M139" s="209"/>
      <c r="N139" s="209"/>
      <c r="O139" s="209"/>
      <c r="P139" s="209"/>
      <c r="Q139" s="209"/>
      <c r="R139" s="209"/>
      <c r="S139" s="209"/>
      <c r="T139" s="209"/>
      <c r="U139" s="209"/>
      <c r="V139" s="209"/>
      <c r="W139" s="20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/>
      <c r="AH139" s="209"/>
      <c r="AI139" s="209"/>
      <c r="AJ139" s="209"/>
      <c r="AK139" s="209"/>
      <c r="AL139" s="209"/>
      <c r="AM139" s="209">
        <v>21</v>
      </c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43">
        <v>32</v>
      </c>
      <c r="B140" s="218" t="s">
        <v>265</v>
      </c>
      <c r="C140" s="272" t="s">
        <v>266</v>
      </c>
      <c r="D140" s="221" t="s">
        <v>75</v>
      </c>
      <c r="E140" s="226">
        <v>0.5</v>
      </c>
      <c r="F140" s="236"/>
      <c r="G140" s="235">
        <f>E140*F140</f>
        <v>0</v>
      </c>
      <c r="H140" s="234" t="s">
        <v>222</v>
      </c>
      <c r="I140" s="248" t="s">
        <v>95</v>
      </c>
      <c r="J140" s="209"/>
      <c r="K140" s="209"/>
      <c r="L140" s="209"/>
      <c r="M140" s="209"/>
      <c r="N140" s="209"/>
      <c r="O140" s="209"/>
      <c r="P140" s="209"/>
      <c r="Q140" s="209"/>
      <c r="R140" s="209"/>
      <c r="S140" s="209"/>
      <c r="T140" s="209"/>
      <c r="U140" s="209"/>
      <c r="V140" s="209"/>
      <c r="W140" s="20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/>
      <c r="AH140" s="209"/>
      <c r="AI140" s="209"/>
      <c r="AJ140" s="209"/>
      <c r="AK140" s="209"/>
      <c r="AL140" s="209"/>
      <c r="AM140" s="209">
        <v>21</v>
      </c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43">
        <v>33</v>
      </c>
      <c r="B141" s="218" t="s">
        <v>267</v>
      </c>
      <c r="C141" s="272" t="s">
        <v>268</v>
      </c>
      <c r="D141" s="221" t="s">
        <v>75</v>
      </c>
      <c r="E141" s="226">
        <v>128.5</v>
      </c>
      <c r="F141" s="236"/>
      <c r="G141" s="235">
        <f>E141*F141</f>
        <v>0</v>
      </c>
      <c r="H141" s="234" t="s">
        <v>222</v>
      </c>
      <c r="I141" s="248" t="s">
        <v>95</v>
      </c>
      <c r="J141" s="209"/>
      <c r="K141" s="209"/>
      <c r="L141" s="209"/>
      <c r="M141" s="209"/>
      <c r="N141" s="209"/>
      <c r="O141" s="209"/>
      <c r="P141" s="209"/>
      <c r="Q141" s="209"/>
      <c r="R141" s="209"/>
      <c r="S141" s="209"/>
      <c r="T141" s="209"/>
      <c r="U141" s="209"/>
      <c r="V141" s="209"/>
      <c r="W141" s="20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/>
      <c r="AH141" s="209"/>
      <c r="AI141" s="209"/>
      <c r="AJ141" s="209"/>
      <c r="AK141" s="209"/>
      <c r="AL141" s="209"/>
      <c r="AM141" s="209">
        <v>21</v>
      </c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43"/>
      <c r="B142" s="215" t="s">
        <v>269</v>
      </c>
      <c r="C142" s="274"/>
      <c r="D142" s="244"/>
      <c r="E142" s="245"/>
      <c r="F142" s="246"/>
      <c r="G142" s="237"/>
      <c r="H142" s="234"/>
      <c r="I142" s="248"/>
      <c r="J142" s="209"/>
      <c r="K142" s="209">
        <v>1</v>
      </c>
      <c r="L142" s="209"/>
      <c r="M142" s="209"/>
      <c r="N142" s="209"/>
      <c r="O142" s="209"/>
      <c r="P142" s="209"/>
      <c r="Q142" s="209"/>
      <c r="R142" s="209"/>
      <c r="S142" s="209"/>
      <c r="T142" s="209"/>
      <c r="U142" s="209"/>
      <c r="V142" s="209"/>
      <c r="W142" s="20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/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43"/>
      <c r="B143" s="215" t="s">
        <v>219</v>
      </c>
      <c r="C143" s="274"/>
      <c r="D143" s="244"/>
      <c r="E143" s="245"/>
      <c r="F143" s="246"/>
      <c r="G143" s="237"/>
      <c r="H143" s="234"/>
      <c r="I143" s="248"/>
      <c r="J143" s="209"/>
      <c r="K143" s="209"/>
      <c r="L143" s="209"/>
      <c r="M143" s="209"/>
      <c r="N143" s="209"/>
      <c r="O143" s="209"/>
      <c r="P143" s="209"/>
      <c r="Q143" s="209"/>
      <c r="R143" s="209"/>
      <c r="S143" s="209"/>
      <c r="T143" s="209"/>
      <c r="U143" s="209"/>
      <c r="V143" s="209"/>
      <c r="W143" s="20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/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43">
        <v>34</v>
      </c>
      <c r="B144" s="218" t="s">
        <v>270</v>
      </c>
      <c r="C144" s="272" t="s">
        <v>271</v>
      </c>
      <c r="D144" s="221" t="s">
        <v>259</v>
      </c>
      <c r="E144" s="226">
        <v>4</v>
      </c>
      <c r="F144" s="236"/>
      <c r="G144" s="235">
        <f>E144*F144</f>
        <v>0</v>
      </c>
      <c r="H144" s="234" t="s">
        <v>222</v>
      </c>
      <c r="I144" s="248" t="s">
        <v>95</v>
      </c>
      <c r="J144" s="209"/>
      <c r="K144" s="209"/>
      <c r="L144" s="209"/>
      <c r="M144" s="209"/>
      <c r="N144" s="209"/>
      <c r="O144" s="209"/>
      <c r="P144" s="209"/>
      <c r="Q144" s="209"/>
      <c r="R144" s="209"/>
      <c r="S144" s="209"/>
      <c r="T144" s="209"/>
      <c r="U144" s="209"/>
      <c r="V144" s="209"/>
      <c r="W144" s="20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/>
      <c r="AH144" s="209"/>
      <c r="AI144" s="209"/>
      <c r="AJ144" s="209"/>
      <c r="AK144" s="209"/>
      <c r="AL144" s="209"/>
      <c r="AM144" s="209">
        <v>21</v>
      </c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43">
        <v>35</v>
      </c>
      <c r="B145" s="218" t="s">
        <v>272</v>
      </c>
      <c r="C145" s="272" t="s">
        <v>273</v>
      </c>
      <c r="D145" s="221" t="s">
        <v>259</v>
      </c>
      <c r="E145" s="226">
        <v>1</v>
      </c>
      <c r="F145" s="236"/>
      <c r="G145" s="235">
        <f>E145*F145</f>
        <v>0</v>
      </c>
      <c r="H145" s="234" t="s">
        <v>222</v>
      </c>
      <c r="I145" s="248" t="s">
        <v>95</v>
      </c>
      <c r="J145" s="209"/>
      <c r="K145" s="209"/>
      <c r="L145" s="209"/>
      <c r="M145" s="209"/>
      <c r="N145" s="209"/>
      <c r="O145" s="209"/>
      <c r="P145" s="209"/>
      <c r="Q145" s="209"/>
      <c r="R145" s="209"/>
      <c r="S145" s="209"/>
      <c r="T145" s="209"/>
      <c r="U145" s="209"/>
      <c r="V145" s="209"/>
      <c r="W145" s="20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/>
      <c r="AH145" s="209"/>
      <c r="AI145" s="209"/>
      <c r="AJ145" s="209"/>
      <c r="AK145" s="209"/>
      <c r="AL145" s="209"/>
      <c r="AM145" s="209">
        <v>21</v>
      </c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43">
        <v>36</v>
      </c>
      <c r="B146" s="218" t="s">
        <v>274</v>
      </c>
      <c r="C146" s="272" t="s">
        <v>275</v>
      </c>
      <c r="D146" s="221" t="s">
        <v>259</v>
      </c>
      <c r="E146" s="226">
        <v>6</v>
      </c>
      <c r="F146" s="236"/>
      <c r="G146" s="235">
        <f>E146*F146</f>
        <v>0</v>
      </c>
      <c r="H146" s="234" t="s">
        <v>222</v>
      </c>
      <c r="I146" s="248" t="s">
        <v>95</v>
      </c>
      <c r="J146" s="209"/>
      <c r="K146" s="209"/>
      <c r="L146" s="209"/>
      <c r="M146" s="209"/>
      <c r="N146" s="209"/>
      <c r="O146" s="209"/>
      <c r="P146" s="209"/>
      <c r="Q146" s="209"/>
      <c r="R146" s="209"/>
      <c r="S146" s="209"/>
      <c r="T146" s="209"/>
      <c r="U146" s="209"/>
      <c r="V146" s="209"/>
      <c r="W146" s="20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/>
      <c r="AH146" s="209"/>
      <c r="AI146" s="209"/>
      <c r="AJ146" s="209"/>
      <c r="AK146" s="209"/>
      <c r="AL146" s="209"/>
      <c r="AM146" s="209">
        <v>21</v>
      </c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43">
        <v>37</v>
      </c>
      <c r="B147" s="218" t="s">
        <v>276</v>
      </c>
      <c r="C147" s="272" t="s">
        <v>277</v>
      </c>
      <c r="D147" s="221" t="s">
        <v>259</v>
      </c>
      <c r="E147" s="226">
        <v>54</v>
      </c>
      <c r="F147" s="236"/>
      <c r="G147" s="235">
        <f>E147*F147</f>
        <v>0</v>
      </c>
      <c r="H147" s="234" t="s">
        <v>222</v>
      </c>
      <c r="I147" s="248" t="s">
        <v>95</v>
      </c>
      <c r="J147" s="209"/>
      <c r="K147" s="209"/>
      <c r="L147" s="209"/>
      <c r="M147" s="209"/>
      <c r="N147" s="209"/>
      <c r="O147" s="209"/>
      <c r="P147" s="209"/>
      <c r="Q147" s="209"/>
      <c r="R147" s="209"/>
      <c r="S147" s="209"/>
      <c r="T147" s="209"/>
      <c r="U147" s="209"/>
      <c r="V147" s="209"/>
      <c r="W147" s="20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/>
      <c r="AH147" s="209"/>
      <c r="AI147" s="209"/>
      <c r="AJ147" s="209"/>
      <c r="AK147" s="209"/>
      <c r="AL147" s="209"/>
      <c r="AM147" s="209">
        <v>21</v>
      </c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43"/>
      <c r="B148" s="215" t="s">
        <v>278</v>
      </c>
      <c r="C148" s="274"/>
      <c r="D148" s="244"/>
      <c r="E148" s="245"/>
      <c r="F148" s="246"/>
      <c r="G148" s="237"/>
      <c r="H148" s="234"/>
      <c r="I148" s="248"/>
      <c r="J148" s="209"/>
      <c r="K148" s="209">
        <v>1</v>
      </c>
      <c r="L148" s="209"/>
      <c r="M148" s="209"/>
      <c r="N148" s="209"/>
      <c r="O148" s="209"/>
      <c r="P148" s="209"/>
      <c r="Q148" s="209"/>
      <c r="R148" s="209"/>
      <c r="S148" s="209"/>
      <c r="T148" s="209"/>
      <c r="U148" s="209"/>
      <c r="V148" s="209"/>
      <c r="W148" s="209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/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43">
        <v>38</v>
      </c>
      <c r="B149" s="218" t="s">
        <v>279</v>
      </c>
      <c r="C149" s="272" t="s">
        <v>280</v>
      </c>
      <c r="D149" s="221" t="s">
        <v>259</v>
      </c>
      <c r="E149" s="226">
        <v>5</v>
      </c>
      <c r="F149" s="236"/>
      <c r="G149" s="235">
        <f>E149*F149</f>
        <v>0</v>
      </c>
      <c r="H149" s="234" t="s">
        <v>222</v>
      </c>
      <c r="I149" s="248" t="s">
        <v>95</v>
      </c>
      <c r="J149" s="209"/>
      <c r="K149" s="209"/>
      <c r="L149" s="209"/>
      <c r="M149" s="209"/>
      <c r="N149" s="209"/>
      <c r="O149" s="209"/>
      <c r="P149" s="209"/>
      <c r="Q149" s="209"/>
      <c r="R149" s="209"/>
      <c r="S149" s="209"/>
      <c r="T149" s="209"/>
      <c r="U149" s="209"/>
      <c r="V149" s="209"/>
      <c r="W149" s="20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/>
      <c r="AH149" s="209"/>
      <c r="AI149" s="209"/>
      <c r="AJ149" s="209"/>
      <c r="AK149" s="209"/>
      <c r="AL149" s="209"/>
      <c r="AM149" s="209">
        <v>21</v>
      </c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43"/>
      <c r="B150" s="215" t="s">
        <v>281</v>
      </c>
      <c r="C150" s="274"/>
      <c r="D150" s="244"/>
      <c r="E150" s="245"/>
      <c r="F150" s="246"/>
      <c r="G150" s="237"/>
      <c r="H150" s="234"/>
      <c r="I150" s="248"/>
      <c r="J150" s="209"/>
      <c r="K150" s="209">
        <v>1</v>
      </c>
      <c r="L150" s="209"/>
      <c r="M150" s="209"/>
      <c r="N150" s="209"/>
      <c r="O150" s="209"/>
      <c r="P150" s="209"/>
      <c r="Q150" s="209"/>
      <c r="R150" s="209"/>
      <c r="S150" s="209"/>
      <c r="T150" s="209"/>
      <c r="U150" s="209"/>
      <c r="V150" s="209"/>
      <c r="W150" s="20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/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ht="22.5" outlineLevel="1" x14ac:dyDescent="0.2">
      <c r="A151" s="243">
        <v>39</v>
      </c>
      <c r="B151" s="218" t="s">
        <v>282</v>
      </c>
      <c r="C151" s="272" t="s">
        <v>283</v>
      </c>
      <c r="D151" s="221" t="s">
        <v>259</v>
      </c>
      <c r="E151" s="226">
        <v>4</v>
      </c>
      <c r="F151" s="236"/>
      <c r="G151" s="235">
        <f>E151*F151</f>
        <v>0</v>
      </c>
      <c r="H151" s="234" t="s">
        <v>222</v>
      </c>
      <c r="I151" s="248" t="s">
        <v>95</v>
      </c>
      <c r="J151" s="209"/>
      <c r="K151" s="209"/>
      <c r="L151" s="209"/>
      <c r="M151" s="209"/>
      <c r="N151" s="209"/>
      <c r="O151" s="209"/>
      <c r="P151" s="209"/>
      <c r="Q151" s="209"/>
      <c r="R151" s="209"/>
      <c r="S151" s="209"/>
      <c r="T151" s="209"/>
      <c r="U151" s="209"/>
      <c r="V151" s="209"/>
      <c r="W151" s="209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/>
      <c r="AH151" s="209"/>
      <c r="AI151" s="209"/>
      <c r="AJ151" s="209"/>
      <c r="AK151" s="209"/>
      <c r="AL151" s="209"/>
      <c r="AM151" s="209">
        <v>21</v>
      </c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43">
        <v>40</v>
      </c>
      <c r="B152" s="218" t="s">
        <v>284</v>
      </c>
      <c r="C152" s="272" t="s">
        <v>285</v>
      </c>
      <c r="D152" s="221" t="s">
        <v>259</v>
      </c>
      <c r="E152" s="226">
        <v>2</v>
      </c>
      <c r="F152" s="236"/>
      <c r="G152" s="235">
        <f>E152*F152</f>
        <v>0</v>
      </c>
      <c r="H152" s="234" t="s">
        <v>222</v>
      </c>
      <c r="I152" s="248" t="s">
        <v>95</v>
      </c>
      <c r="J152" s="209"/>
      <c r="K152" s="209"/>
      <c r="L152" s="209"/>
      <c r="M152" s="209"/>
      <c r="N152" s="209"/>
      <c r="O152" s="209"/>
      <c r="P152" s="209"/>
      <c r="Q152" s="209"/>
      <c r="R152" s="209"/>
      <c r="S152" s="209"/>
      <c r="T152" s="209"/>
      <c r="U152" s="209"/>
      <c r="V152" s="209"/>
      <c r="W152" s="20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/>
      <c r="AH152" s="209"/>
      <c r="AI152" s="209"/>
      <c r="AJ152" s="209"/>
      <c r="AK152" s="209"/>
      <c r="AL152" s="209"/>
      <c r="AM152" s="209">
        <v>21</v>
      </c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43"/>
      <c r="B153" s="215" t="s">
        <v>286</v>
      </c>
      <c r="C153" s="274"/>
      <c r="D153" s="244"/>
      <c r="E153" s="245"/>
      <c r="F153" s="246"/>
      <c r="G153" s="237"/>
      <c r="H153" s="234"/>
      <c r="I153" s="248"/>
      <c r="J153" s="209"/>
      <c r="K153" s="209">
        <v>1</v>
      </c>
      <c r="L153" s="209"/>
      <c r="M153" s="209"/>
      <c r="N153" s="209"/>
      <c r="O153" s="209"/>
      <c r="P153" s="209"/>
      <c r="Q153" s="209"/>
      <c r="R153" s="209"/>
      <c r="S153" s="209"/>
      <c r="T153" s="209"/>
      <c r="U153" s="209"/>
      <c r="V153" s="209"/>
      <c r="W153" s="209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/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43"/>
      <c r="B154" s="215" t="s">
        <v>287</v>
      </c>
      <c r="C154" s="274"/>
      <c r="D154" s="244"/>
      <c r="E154" s="245"/>
      <c r="F154" s="246"/>
      <c r="G154" s="237"/>
      <c r="H154" s="234"/>
      <c r="I154" s="248"/>
      <c r="J154" s="209"/>
      <c r="K154" s="209"/>
      <c r="L154" s="209"/>
      <c r="M154" s="209"/>
      <c r="N154" s="209"/>
      <c r="O154" s="209"/>
      <c r="P154" s="209"/>
      <c r="Q154" s="209"/>
      <c r="R154" s="209"/>
      <c r="S154" s="209"/>
      <c r="T154" s="209"/>
      <c r="U154" s="209"/>
      <c r="V154" s="209"/>
      <c r="W154" s="20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/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43">
        <v>41</v>
      </c>
      <c r="B155" s="218" t="s">
        <v>288</v>
      </c>
      <c r="C155" s="272" t="s">
        <v>289</v>
      </c>
      <c r="D155" s="221" t="s">
        <v>75</v>
      </c>
      <c r="E155" s="226">
        <v>131</v>
      </c>
      <c r="F155" s="236"/>
      <c r="G155" s="235">
        <f>E155*F155</f>
        <v>0</v>
      </c>
      <c r="H155" s="234" t="s">
        <v>222</v>
      </c>
      <c r="I155" s="248" t="s">
        <v>95</v>
      </c>
      <c r="J155" s="209"/>
      <c r="K155" s="209"/>
      <c r="L155" s="209"/>
      <c r="M155" s="209"/>
      <c r="N155" s="209"/>
      <c r="O155" s="209"/>
      <c r="P155" s="209"/>
      <c r="Q155" s="209"/>
      <c r="R155" s="209"/>
      <c r="S155" s="209"/>
      <c r="T155" s="209"/>
      <c r="U155" s="209"/>
      <c r="V155" s="209"/>
      <c r="W155" s="20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/>
      <c r="AH155" s="209"/>
      <c r="AI155" s="209"/>
      <c r="AJ155" s="209"/>
      <c r="AK155" s="209"/>
      <c r="AL155" s="209"/>
      <c r="AM155" s="209">
        <v>21</v>
      </c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43"/>
      <c r="B156" s="215" t="s">
        <v>290</v>
      </c>
      <c r="C156" s="274"/>
      <c r="D156" s="244"/>
      <c r="E156" s="245"/>
      <c r="F156" s="246"/>
      <c r="G156" s="237"/>
      <c r="H156" s="234"/>
      <c r="I156" s="248"/>
      <c r="J156" s="209"/>
      <c r="K156" s="209">
        <v>1</v>
      </c>
      <c r="L156" s="209"/>
      <c r="M156" s="209"/>
      <c r="N156" s="209"/>
      <c r="O156" s="209"/>
      <c r="P156" s="209"/>
      <c r="Q156" s="209"/>
      <c r="R156" s="209"/>
      <c r="S156" s="209"/>
      <c r="T156" s="209"/>
      <c r="U156" s="209"/>
      <c r="V156" s="209"/>
      <c r="W156" s="209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/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ht="22.5" outlineLevel="1" x14ac:dyDescent="0.2">
      <c r="A157" s="243"/>
      <c r="B157" s="215" t="s">
        <v>291</v>
      </c>
      <c r="C157" s="274"/>
      <c r="D157" s="244"/>
      <c r="E157" s="245"/>
      <c r="F157" s="246"/>
      <c r="G157" s="237"/>
      <c r="H157" s="234"/>
      <c r="I157" s="248"/>
      <c r="J157" s="209"/>
      <c r="K157" s="209"/>
      <c r="L157" s="209"/>
      <c r="M157" s="209"/>
      <c r="N157" s="209"/>
      <c r="O157" s="209"/>
      <c r="P157" s="209"/>
      <c r="Q157" s="209"/>
      <c r="R157" s="209"/>
      <c r="S157" s="209"/>
      <c r="T157" s="209"/>
      <c r="U157" s="209"/>
      <c r="V157" s="209"/>
      <c r="W157" s="209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/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10" t="str">
        <f>B157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43">
        <v>42</v>
      </c>
      <c r="B158" s="218" t="s">
        <v>292</v>
      </c>
      <c r="C158" s="272" t="s">
        <v>293</v>
      </c>
      <c r="D158" s="221" t="s">
        <v>294</v>
      </c>
      <c r="E158" s="226">
        <v>2</v>
      </c>
      <c r="F158" s="236"/>
      <c r="G158" s="235">
        <f>E158*F158</f>
        <v>0</v>
      </c>
      <c r="H158" s="234" t="s">
        <v>222</v>
      </c>
      <c r="I158" s="248" t="s">
        <v>95</v>
      </c>
      <c r="J158" s="209"/>
      <c r="K158" s="209"/>
      <c r="L158" s="209"/>
      <c r="M158" s="209"/>
      <c r="N158" s="209"/>
      <c r="O158" s="209"/>
      <c r="P158" s="209"/>
      <c r="Q158" s="209"/>
      <c r="R158" s="209"/>
      <c r="S158" s="209"/>
      <c r="T158" s="209"/>
      <c r="U158" s="209"/>
      <c r="V158" s="209"/>
      <c r="W158" s="20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/>
      <c r="AH158" s="209"/>
      <c r="AI158" s="209"/>
      <c r="AJ158" s="209"/>
      <c r="AK158" s="209"/>
      <c r="AL158" s="209"/>
      <c r="AM158" s="209">
        <v>21</v>
      </c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43"/>
      <c r="B159" s="215" t="s">
        <v>295</v>
      </c>
      <c r="C159" s="274"/>
      <c r="D159" s="244"/>
      <c r="E159" s="245"/>
      <c r="F159" s="246"/>
      <c r="G159" s="237"/>
      <c r="H159" s="234"/>
      <c r="I159" s="248"/>
      <c r="J159" s="209"/>
      <c r="K159" s="209">
        <v>1</v>
      </c>
      <c r="L159" s="209"/>
      <c r="M159" s="209"/>
      <c r="N159" s="209"/>
      <c r="O159" s="209"/>
      <c r="P159" s="209"/>
      <c r="Q159" s="209"/>
      <c r="R159" s="209"/>
      <c r="S159" s="209"/>
      <c r="T159" s="209"/>
      <c r="U159" s="209"/>
      <c r="V159" s="209"/>
      <c r="W159" s="20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/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43"/>
      <c r="B160" s="215" t="s">
        <v>296</v>
      </c>
      <c r="C160" s="274"/>
      <c r="D160" s="244"/>
      <c r="E160" s="245"/>
      <c r="F160" s="246"/>
      <c r="G160" s="237"/>
      <c r="H160" s="234"/>
      <c r="I160" s="248"/>
      <c r="J160" s="209"/>
      <c r="K160" s="209"/>
      <c r="L160" s="209"/>
      <c r="M160" s="209"/>
      <c r="N160" s="209"/>
      <c r="O160" s="209"/>
      <c r="P160" s="209"/>
      <c r="Q160" s="209"/>
      <c r="R160" s="209"/>
      <c r="S160" s="209"/>
      <c r="T160" s="209"/>
      <c r="U160" s="209"/>
      <c r="V160" s="209"/>
      <c r="W160" s="20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/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43">
        <v>43</v>
      </c>
      <c r="B161" s="218" t="s">
        <v>297</v>
      </c>
      <c r="C161" s="272" t="s">
        <v>298</v>
      </c>
      <c r="D161" s="221" t="s">
        <v>75</v>
      </c>
      <c r="E161" s="226">
        <v>2.5</v>
      </c>
      <c r="F161" s="236"/>
      <c r="G161" s="235">
        <f>E161*F161</f>
        <v>0</v>
      </c>
      <c r="H161" s="234" t="s">
        <v>222</v>
      </c>
      <c r="I161" s="248" t="s">
        <v>95</v>
      </c>
      <c r="J161" s="209"/>
      <c r="K161" s="209"/>
      <c r="L161" s="209"/>
      <c r="M161" s="209"/>
      <c r="N161" s="209"/>
      <c r="O161" s="209"/>
      <c r="P161" s="209"/>
      <c r="Q161" s="209"/>
      <c r="R161" s="209"/>
      <c r="S161" s="209"/>
      <c r="T161" s="209"/>
      <c r="U161" s="209"/>
      <c r="V161" s="209"/>
      <c r="W161" s="20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/>
      <c r="AH161" s="209"/>
      <c r="AI161" s="209"/>
      <c r="AJ161" s="209"/>
      <c r="AK161" s="209"/>
      <c r="AL161" s="209"/>
      <c r="AM161" s="209">
        <v>21</v>
      </c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43">
        <v>44</v>
      </c>
      <c r="B162" s="218" t="s">
        <v>299</v>
      </c>
      <c r="C162" s="272" t="s">
        <v>300</v>
      </c>
      <c r="D162" s="221" t="s">
        <v>75</v>
      </c>
      <c r="E162" s="226">
        <v>128.5</v>
      </c>
      <c r="F162" s="236"/>
      <c r="G162" s="235">
        <f>E162*F162</f>
        <v>0</v>
      </c>
      <c r="H162" s="234" t="s">
        <v>222</v>
      </c>
      <c r="I162" s="248" t="s">
        <v>95</v>
      </c>
      <c r="J162" s="209"/>
      <c r="K162" s="209"/>
      <c r="L162" s="209"/>
      <c r="M162" s="209"/>
      <c r="N162" s="209"/>
      <c r="O162" s="209"/>
      <c r="P162" s="209"/>
      <c r="Q162" s="209"/>
      <c r="R162" s="209"/>
      <c r="S162" s="209"/>
      <c r="T162" s="209"/>
      <c r="U162" s="209"/>
      <c r="V162" s="209"/>
      <c r="W162" s="20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/>
      <c r="AH162" s="209"/>
      <c r="AI162" s="209"/>
      <c r="AJ162" s="209"/>
      <c r="AK162" s="209"/>
      <c r="AL162" s="209"/>
      <c r="AM162" s="209">
        <v>21</v>
      </c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43"/>
      <c r="B163" s="215" t="s">
        <v>301</v>
      </c>
      <c r="C163" s="274"/>
      <c r="D163" s="244"/>
      <c r="E163" s="245"/>
      <c r="F163" s="246"/>
      <c r="G163" s="237"/>
      <c r="H163" s="234"/>
      <c r="I163" s="248"/>
      <c r="J163" s="209"/>
      <c r="K163" s="209">
        <v>1</v>
      </c>
      <c r="L163" s="209"/>
      <c r="M163" s="209"/>
      <c r="N163" s="209"/>
      <c r="O163" s="209"/>
      <c r="P163" s="209"/>
      <c r="Q163" s="209"/>
      <c r="R163" s="209"/>
      <c r="S163" s="209"/>
      <c r="T163" s="209"/>
      <c r="U163" s="209"/>
      <c r="V163" s="209"/>
      <c r="W163" s="20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/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43"/>
      <c r="B164" s="215" t="s">
        <v>302</v>
      </c>
      <c r="C164" s="274"/>
      <c r="D164" s="244"/>
      <c r="E164" s="245"/>
      <c r="F164" s="246"/>
      <c r="G164" s="237"/>
      <c r="H164" s="234"/>
      <c r="I164" s="248"/>
      <c r="J164" s="209"/>
      <c r="K164" s="209"/>
      <c r="L164" s="209"/>
      <c r="M164" s="209"/>
      <c r="N164" s="209"/>
      <c r="O164" s="209"/>
      <c r="P164" s="209"/>
      <c r="Q164" s="209"/>
      <c r="R164" s="209"/>
      <c r="S164" s="209"/>
      <c r="T164" s="209"/>
      <c r="U164" s="209"/>
      <c r="V164" s="209"/>
      <c r="W164" s="20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/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43">
        <v>45</v>
      </c>
      <c r="B165" s="218" t="s">
        <v>303</v>
      </c>
      <c r="C165" s="272" t="s">
        <v>304</v>
      </c>
      <c r="D165" s="221" t="s">
        <v>259</v>
      </c>
      <c r="E165" s="226">
        <v>5</v>
      </c>
      <c r="F165" s="236"/>
      <c r="G165" s="235">
        <f>E165*F165</f>
        <v>0</v>
      </c>
      <c r="H165" s="234" t="s">
        <v>222</v>
      </c>
      <c r="I165" s="248" t="s">
        <v>95</v>
      </c>
      <c r="J165" s="209"/>
      <c r="K165" s="209"/>
      <c r="L165" s="209"/>
      <c r="M165" s="209"/>
      <c r="N165" s="209"/>
      <c r="O165" s="209"/>
      <c r="P165" s="209"/>
      <c r="Q165" s="209"/>
      <c r="R165" s="209"/>
      <c r="S165" s="209"/>
      <c r="T165" s="209"/>
      <c r="U165" s="209"/>
      <c r="V165" s="209"/>
      <c r="W165" s="20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/>
      <c r="AH165" s="209"/>
      <c r="AI165" s="209"/>
      <c r="AJ165" s="209"/>
      <c r="AK165" s="209"/>
      <c r="AL165" s="209"/>
      <c r="AM165" s="209">
        <v>21</v>
      </c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43">
        <v>46</v>
      </c>
      <c r="B166" s="218" t="s">
        <v>305</v>
      </c>
      <c r="C166" s="272" t="s">
        <v>306</v>
      </c>
      <c r="D166" s="221" t="s">
        <v>259</v>
      </c>
      <c r="E166" s="226">
        <v>4</v>
      </c>
      <c r="F166" s="236"/>
      <c r="G166" s="235">
        <f>E166*F166</f>
        <v>0</v>
      </c>
      <c r="H166" s="234" t="s">
        <v>222</v>
      </c>
      <c r="I166" s="248" t="s">
        <v>95</v>
      </c>
      <c r="J166" s="209"/>
      <c r="K166" s="209"/>
      <c r="L166" s="209"/>
      <c r="M166" s="209"/>
      <c r="N166" s="209"/>
      <c r="O166" s="209"/>
      <c r="P166" s="209"/>
      <c r="Q166" s="209"/>
      <c r="R166" s="209"/>
      <c r="S166" s="209"/>
      <c r="T166" s="209"/>
      <c r="U166" s="209"/>
      <c r="V166" s="209"/>
      <c r="W166" s="20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/>
      <c r="AH166" s="209"/>
      <c r="AI166" s="209"/>
      <c r="AJ166" s="209"/>
      <c r="AK166" s="209"/>
      <c r="AL166" s="209"/>
      <c r="AM166" s="209">
        <v>21</v>
      </c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43">
        <v>47</v>
      </c>
      <c r="B167" s="218" t="s">
        <v>307</v>
      </c>
      <c r="C167" s="272" t="s">
        <v>308</v>
      </c>
      <c r="D167" s="221" t="s">
        <v>259</v>
      </c>
      <c r="E167" s="226">
        <v>2</v>
      </c>
      <c r="F167" s="236"/>
      <c r="G167" s="235">
        <f>E167*F167</f>
        <v>0</v>
      </c>
      <c r="H167" s="234" t="s">
        <v>222</v>
      </c>
      <c r="I167" s="248" t="s">
        <v>95</v>
      </c>
      <c r="J167" s="209"/>
      <c r="K167" s="209"/>
      <c r="L167" s="209"/>
      <c r="M167" s="209"/>
      <c r="N167" s="209"/>
      <c r="O167" s="209"/>
      <c r="P167" s="209"/>
      <c r="Q167" s="209"/>
      <c r="R167" s="209"/>
      <c r="S167" s="209"/>
      <c r="T167" s="209"/>
      <c r="U167" s="209"/>
      <c r="V167" s="209"/>
      <c r="W167" s="20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/>
      <c r="AH167" s="209"/>
      <c r="AI167" s="209"/>
      <c r="AJ167" s="209"/>
      <c r="AK167" s="209"/>
      <c r="AL167" s="209"/>
      <c r="AM167" s="209">
        <v>21</v>
      </c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43"/>
      <c r="B168" s="215" t="s">
        <v>309</v>
      </c>
      <c r="C168" s="274"/>
      <c r="D168" s="244"/>
      <c r="E168" s="245"/>
      <c r="F168" s="246"/>
      <c r="G168" s="237"/>
      <c r="H168" s="234"/>
      <c r="I168" s="248"/>
      <c r="J168" s="209"/>
      <c r="K168" s="209">
        <v>1</v>
      </c>
      <c r="L168" s="209"/>
      <c r="M168" s="209"/>
      <c r="N168" s="209"/>
      <c r="O168" s="209"/>
      <c r="P168" s="209"/>
      <c r="Q168" s="209"/>
      <c r="R168" s="209"/>
      <c r="S168" s="209"/>
      <c r="T168" s="209"/>
      <c r="U168" s="209"/>
      <c r="V168" s="209"/>
      <c r="W168" s="20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/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43">
        <v>48</v>
      </c>
      <c r="B169" s="218" t="s">
        <v>310</v>
      </c>
      <c r="C169" s="272" t="s">
        <v>311</v>
      </c>
      <c r="D169" s="221" t="s">
        <v>259</v>
      </c>
      <c r="E169" s="226">
        <v>7</v>
      </c>
      <c r="F169" s="236"/>
      <c r="G169" s="235">
        <f>E169*F169</f>
        <v>0</v>
      </c>
      <c r="H169" s="234" t="s">
        <v>222</v>
      </c>
      <c r="I169" s="248" t="s">
        <v>95</v>
      </c>
      <c r="J169" s="209"/>
      <c r="K169" s="209"/>
      <c r="L169" s="209"/>
      <c r="M169" s="209"/>
      <c r="N169" s="209"/>
      <c r="O169" s="209"/>
      <c r="P169" s="209"/>
      <c r="Q169" s="209"/>
      <c r="R169" s="209"/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>
        <v>21</v>
      </c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43"/>
      <c r="B170" s="218"/>
      <c r="C170" s="275" t="s">
        <v>312</v>
      </c>
      <c r="D170" s="223"/>
      <c r="E170" s="228"/>
      <c r="F170" s="238"/>
      <c r="G170" s="239"/>
      <c r="H170" s="234"/>
      <c r="I170" s="248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/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10" t="str">
        <f>C170</f>
        <v>Včetně dodání a připevnění tabulky.</v>
      </c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43">
        <v>49</v>
      </c>
      <c r="B171" s="218" t="s">
        <v>313</v>
      </c>
      <c r="C171" s="272" t="s">
        <v>314</v>
      </c>
      <c r="D171" s="221" t="s">
        <v>259</v>
      </c>
      <c r="E171" s="226">
        <v>1</v>
      </c>
      <c r="F171" s="236"/>
      <c r="G171" s="235">
        <f>E171*F171</f>
        <v>0</v>
      </c>
      <c r="H171" s="234" t="s">
        <v>222</v>
      </c>
      <c r="I171" s="248" t="s">
        <v>95</v>
      </c>
      <c r="J171" s="209"/>
      <c r="K171" s="209"/>
      <c r="L171" s="209"/>
      <c r="M171" s="209"/>
      <c r="N171" s="209"/>
      <c r="O171" s="209"/>
      <c r="P171" s="209"/>
      <c r="Q171" s="209"/>
      <c r="R171" s="209"/>
      <c r="S171" s="209"/>
      <c r="T171" s="209"/>
      <c r="U171" s="209"/>
      <c r="V171" s="209"/>
      <c r="W171" s="20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/>
      <c r="AH171" s="209"/>
      <c r="AI171" s="209"/>
      <c r="AJ171" s="209"/>
      <c r="AK171" s="209"/>
      <c r="AL171" s="209"/>
      <c r="AM171" s="209">
        <v>21</v>
      </c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43"/>
      <c r="B172" s="218"/>
      <c r="C172" s="275" t="s">
        <v>315</v>
      </c>
      <c r="D172" s="223"/>
      <c r="E172" s="228"/>
      <c r="F172" s="238"/>
      <c r="G172" s="239"/>
      <c r="H172" s="234"/>
      <c r="I172" s="248"/>
      <c r="J172" s="209"/>
      <c r="K172" s="209"/>
      <c r="L172" s="209"/>
      <c r="M172" s="209"/>
      <c r="N172" s="209"/>
      <c r="O172" s="209"/>
      <c r="P172" s="209"/>
      <c r="Q172" s="209"/>
      <c r="R172" s="209"/>
      <c r="S172" s="209"/>
      <c r="T172" s="209"/>
      <c r="U172" s="209"/>
      <c r="V172" s="209"/>
      <c r="W172" s="209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/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10" t="str">
        <f>C172</f>
        <v>Včetně dodání a připevnění tabulky a osazení sloupků.</v>
      </c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43">
        <v>50</v>
      </c>
      <c r="B173" s="218" t="s">
        <v>316</v>
      </c>
      <c r="C173" s="272" t="s">
        <v>317</v>
      </c>
      <c r="D173" s="221" t="s">
        <v>259</v>
      </c>
      <c r="E173" s="226">
        <v>2</v>
      </c>
      <c r="F173" s="236"/>
      <c r="G173" s="235">
        <f>E173*F173</f>
        <v>0</v>
      </c>
      <c r="H173" s="234"/>
      <c r="I173" s="248" t="s">
        <v>318</v>
      </c>
      <c r="J173" s="209"/>
      <c r="K173" s="209"/>
      <c r="L173" s="209"/>
      <c r="M173" s="209"/>
      <c r="N173" s="209"/>
      <c r="O173" s="209"/>
      <c r="P173" s="209"/>
      <c r="Q173" s="209"/>
      <c r="R173" s="209"/>
      <c r="S173" s="209"/>
      <c r="T173" s="209"/>
      <c r="U173" s="209"/>
      <c r="V173" s="209"/>
      <c r="W173" s="209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/>
      <c r="AH173" s="209"/>
      <c r="AI173" s="209"/>
      <c r="AJ173" s="209"/>
      <c r="AK173" s="209"/>
      <c r="AL173" s="209"/>
      <c r="AM173" s="209">
        <v>21</v>
      </c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43">
        <v>51</v>
      </c>
      <c r="B174" s="218" t="s">
        <v>319</v>
      </c>
      <c r="C174" s="272" t="s">
        <v>320</v>
      </c>
      <c r="D174" s="221" t="s">
        <v>259</v>
      </c>
      <c r="E174" s="226">
        <v>5</v>
      </c>
      <c r="F174" s="236"/>
      <c r="G174" s="235">
        <f>E174*F174</f>
        <v>0</v>
      </c>
      <c r="H174" s="234"/>
      <c r="I174" s="248" t="s">
        <v>318</v>
      </c>
      <c r="J174" s="209"/>
      <c r="K174" s="209"/>
      <c r="L174" s="209"/>
      <c r="M174" s="209"/>
      <c r="N174" s="209"/>
      <c r="O174" s="209"/>
      <c r="P174" s="209"/>
      <c r="Q174" s="209"/>
      <c r="R174" s="209"/>
      <c r="S174" s="209"/>
      <c r="T174" s="209"/>
      <c r="U174" s="209"/>
      <c r="V174" s="209"/>
      <c r="W174" s="209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/>
      <c r="AH174" s="209"/>
      <c r="AI174" s="209"/>
      <c r="AJ174" s="209"/>
      <c r="AK174" s="209"/>
      <c r="AL174" s="209"/>
      <c r="AM174" s="209">
        <v>21</v>
      </c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ht="22.5" outlineLevel="1" x14ac:dyDescent="0.2">
      <c r="A175" s="243">
        <v>52</v>
      </c>
      <c r="B175" s="218" t="s">
        <v>321</v>
      </c>
      <c r="C175" s="272" t="s">
        <v>322</v>
      </c>
      <c r="D175" s="221" t="s">
        <v>259</v>
      </c>
      <c r="E175" s="226">
        <v>5</v>
      </c>
      <c r="F175" s="236"/>
      <c r="G175" s="235">
        <f>E175*F175</f>
        <v>0</v>
      </c>
      <c r="H175" s="234"/>
      <c r="I175" s="248" t="s">
        <v>318</v>
      </c>
      <c r="J175" s="209"/>
      <c r="K175" s="209"/>
      <c r="L175" s="209"/>
      <c r="M175" s="209"/>
      <c r="N175" s="209"/>
      <c r="O175" s="209"/>
      <c r="P175" s="209"/>
      <c r="Q175" s="209"/>
      <c r="R175" s="209"/>
      <c r="S175" s="209"/>
      <c r="T175" s="209"/>
      <c r="U175" s="209"/>
      <c r="V175" s="209"/>
      <c r="W175" s="209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/>
      <c r="AH175" s="209"/>
      <c r="AI175" s="209"/>
      <c r="AJ175" s="209"/>
      <c r="AK175" s="209"/>
      <c r="AL175" s="209"/>
      <c r="AM175" s="209">
        <v>21</v>
      </c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43">
        <v>53</v>
      </c>
      <c r="B176" s="218" t="s">
        <v>323</v>
      </c>
      <c r="C176" s="272" t="s">
        <v>324</v>
      </c>
      <c r="D176" s="221" t="s">
        <v>325</v>
      </c>
      <c r="E176" s="226">
        <v>4.0599999999999996</v>
      </c>
      <c r="F176" s="236"/>
      <c r="G176" s="235">
        <f>E176*F176</f>
        <v>0</v>
      </c>
      <c r="H176" s="234"/>
      <c r="I176" s="248" t="s">
        <v>318</v>
      </c>
      <c r="J176" s="209"/>
      <c r="K176" s="209"/>
      <c r="L176" s="209"/>
      <c r="M176" s="209"/>
      <c r="N176" s="209"/>
      <c r="O176" s="209"/>
      <c r="P176" s="209"/>
      <c r="Q176" s="209"/>
      <c r="R176" s="209"/>
      <c r="S176" s="209"/>
      <c r="T176" s="209"/>
      <c r="U176" s="209"/>
      <c r="V176" s="209"/>
      <c r="W176" s="209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/>
      <c r="AH176" s="209"/>
      <c r="AI176" s="209"/>
      <c r="AJ176" s="209"/>
      <c r="AK176" s="209"/>
      <c r="AL176" s="209"/>
      <c r="AM176" s="209">
        <v>21</v>
      </c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43"/>
      <c r="B177" s="218"/>
      <c r="C177" s="273" t="s">
        <v>326</v>
      </c>
      <c r="D177" s="222"/>
      <c r="E177" s="227">
        <v>4.0599999999999996</v>
      </c>
      <c r="F177" s="235"/>
      <c r="G177" s="235"/>
      <c r="H177" s="234"/>
      <c r="I177" s="248"/>
      <c r="J177" s="209"/>
      <c r="K177" s="209"/>
      <c r="L177" s="209"/>
      <c r="M177" s="209"/>
      <c r="N177" s="209"/>
      <c r="O177" s="209"/>
      <c r="P177" s="209"/>
      <c r="Q177" s="209"/>
      <c r="R177" s="209"/>
      <c r="S177" s="209"/>
      <c r="T177" s="209"/>
      <c r="U177" s="209"/>
      <c r="V177" s="209"/>
      <c r="W177" s="209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/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43">
        <v>54</v>
      </c>
      <c r="B178" s="218" t="s">
        <v>327</v>
      </c>
      <c r="C178" s="272" t="s">
        <v>328</v>
      </c>
      <c r="D178" s="221" t="s">
        <v>325</v>
      </c>
      <c r="E178" s="226">
        <v>1.0149999999999999</v>
      </c>
      <c r="F178" s="236"/>
      <c r="G178" s="235">
        <f>E178*F178</f>
        <v>0</v>
      </c>
      <c r="H178" s="234"/>
      <c r="I178" s="248" t="s">
        <v>318</v>
      </c>
      <c r="J178" s="209"/>
      <c r="K178" s="209"/>
      <c r="L178" s="209"/>
      <c r="M178" s="209"/>
      <c r="N178" s="209"/>
      <c r="O178" s="209"/>
      <c r="P178" s="209"/>
      <c r="Q178" s="209"/>
      <c r="R178" s="209"/>
      <c r="S178" s="209"/>
      <c r="T178" s="209"/>
      <c r="U178" s="209"/>
      <c r="V178" s="209"/>
      <c r="W178" s="209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/>
      <c r="AH178" s="209"/>
      <c r="AI178" s="209"/>
      <c r="AJ178" s="209"/>
      <c r="AK178" s="209"/>
      <c r="AL178" s="209"/>
      <c r="AM178" s="209">
        <v>21</v>
      </c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43"/>
      <c r="B179" s="218"/>
      <c r="C179" s="273" t="s">
        <v>329</v>
      </c>
      <c r="D179" s="222"/>
      <c r="E179" s="227">
        <v>1.0149999999999999</v>
      </c>
      <c r="F179" s="235"/>
      <c r="G179" s="235"/>
      <c r="H179" s="234"/>
      <c r="I179" s="248"/>
      <c r="J179" s="209"/>
      <c r="K179" s="209"/>
      <c r="L179" s="209"/>
      <c r="M179" s="209"/>
      <c r="N179" s="209"/>
      <c r="O179" s="209"/>
      <c r="P179" s="209"/>
      <c r="Q179" s="209"/>
      <c r="R179" s="209"/>
      <c r="S179" s="209"/>
      <c r="T179" s="209"/>
      <c r="U179" s="209"/>
      <c r="V179" s="209"/>
      <c r="W179" s="209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/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43">
        <v>55</v>
      </c>
      <c r="B180" s="218" t="s">
        <v>330</v>
      </c>
      <c r="C180" s="272" t="s">
        <v>331</v>
      </c>
      <c r="D180" s="221" t="s">
        <v>259</v>
      </c>
      <c r="E180" s="226">
        <v>1.0149999999999999</v>
      </c>
      <c r="F180" s="236"/>
      <c r="G180" s="235">
        <f>E180*F180</f>
        <v>0</v>
      </c>
      <c r="H180" s="234" t="s">
        <v>210</v>
      </c>
      <c r="I180" s="248" t="s">
        <v>95</v>
      </c>
      <c r="J180" s="209"/>
      <c r="K180" s="209"/>
      <c r="L180" s="209"/>
      <c r="M180" s="209"/>
      <c r="N180" s="209"/>
      <c r="O180" s="209"/>
      <c r="P180" s="209"/>
      <c r="Q180" s="209"/>
      <c r="R180" s="209"/>
      <c r="S180" s="209"/>
      <c r="T180" s="209"/>
      <c r="U180" s="209"/>
      <c r="V180" s="209"/>
      <c r="W180" s="209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/>
      <c r="AH180" s="209"/>
      <c r="AI180" s="209"/>
      <c r="AJ180" s="209"/>
      <c r="AK180" s="209"/>
      <c r="AL180" s="209"/>
      <c r="AM180" s="209">
        <v>21</v>
      </c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43"/>
      <c r="B181" s="218"/>
      <c r="C181" s="273" t="s">
        <v>329</v>
      </c>
      <c r="D181" s="222"/>
      <c r="E181" s="227">
        <v>1.0149999999999999</v>
      </c>
      <c r="F181" s="235"/>
      <c r="G181" s="235"/>
      <c r="H181" s="234"/>
      <c r="I181" s="248"/>
      <c r="J181" s="209"/>
      <c r="K181" s="209"/>
      <c r="L181" s="209"/>
      <c r="M181" s="209"/>
      <c r="N181" s="209"/>
      <c r="O181" s="209"/>
      <c r="P181" s="209"/>
      <c r="Q181" s="209"/>
      <c r="R181" s="209"/>
      <c r="S181" s="209"/>
      <c r="T181" s="209"/>
      <c r="U181" s="209"/>
      <c r="V181" s="209"/>
      <c r="W181" s="209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/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43">
        <v>56</v>
      </c>
      <c r="B182" s="218" t="s">
        <v>332</v>
      </c>
      <c r="C182" s="272" t="s">
        <v>333</v>
      </c>
      <c r="D182" s="221" t="s">
        <v>259</v>
      </c>
      <c r="E182" s="226">
        <v>17.254999999999999</v>
      </c>
      <c r="F182" s="236"/>
      <c r="G182" s="235">
        <f>E182*F182</f>
        <v>0</v>
      </c>
      <c r="H182" s="234" t="s">
        <v>210</v>
      </c>
      <c r="I182" s="248" t="s">
        <v>95</v>
      </c>
      <c r="J182" s="209"/>
      <c r="K182" s="209"/>
      <c r="L182" s="209"/>
      <c r="M182" s="209"/>
      <c r="N182" s="209"/>
      <c r="O182" s="209"/>
      <c r="P182" s="209"/>
      <c r="Q182" s="209"/>
      <c r="R182" s="209"/>
      <c r="S182" s="209"/>
      <c r="T182" s="209"/>
      <c r="U182" s="209"/>
      <c r="V182" s="209"/>
      <c r="W182" s="209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/>
      <c r="AH182" s="209"/>
      <c r="AI182" s="209"/>
      <c r="AJ182" s="209"/>
      <c r="AK182" s="209"/>
      <c r="AL182" s="209"/>
      <c r="AM182" s="209">
        <v>21</v>
      </c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43"/>
      <c r="B183" s="218"/>
      <c r="C183" s="273" t="s">
        <v>334</v>
      </c>
      <c r="D183" s="222"/>
      <c r="E183" s="227">
        <v>17.254999999999999</v>
      </c>
      <c r="F183" s="235"/>
      <c r="G183" s="235"/>
      <c r="H183" s="234"/>
      <c r="I183" s="248"/>
      <c r="J183" s="209"/>
      <c r="K183" s="209"/>
      <c r="L183" s="209"/>
      <c r="M183" s="209"/>
      <c r="N183" s="209"/>
      <c r="O183" s="209"/>
      <c r="P183" s="209"/>
      <c r="Q183" s="209"/>
      <c r="R183" s="209"/>
      <c r="S183" s="209"/>
      <c r="T183" s="209"/>
      <c r="U183" s="209"/>
      <c r="V183" s="209"/>
      <c r="W183" s="209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/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43">
        <v>57</v>
      </c>
      <c r="B184" s="218" t="s">
        <v>335</v>
      </c>
      <c r="C184" s="272" t="s">
        <v>336</v>
      </c>
      <c r="D184" s="221" t="s">
        <v>259</v>
      </c>
      <c r="E184" s="226">
        <v>2.0299999999999998</v>
      </c>
      <c r="F184" s="236"/>
      <c r="G184" s="235">
        <f>E184*F184</f>
        <v>0</v>
      </c>
      <c r="H184" s="234" t="s">
        <v>210</v>
      </c>
      <c r="I184" s="248" t="s">
        <v>95</v>
      </c>
      <c r="J184" s="209"/>
      <c r="K184" s="209"/>
      <c r="L184" s="209"/>
      <c r="M184" s="209"/>
      <c r="N184" s="209"/>
      <c r="O184" s="209"/>
      <c r="P184" s="209"/>
      <c r="Q184" s="209"/>
      <c r="R184" s="209"/>
      <c r="S184" s="209"/>
      <c r="T184" s="209"/>
      <c r="U184" s="209"/>
      <c r="V184" s="209"/>
      <c r="W184" s="209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/>
      <c r="AH184" s="209"/>
      <c r="AI184" s="209"/>
      <c r="AJ184" s="209"/>
      <c r="AK184" s="209"/>
      <c r="AL184" s="209"/>
      <c r="AM184" s="209">
        <v>21</v>
      </c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43"/>
      <c r="B185" s="218"/>
      <c r="C185" s="273" t="s">
        <v>337</v>
      </c>
      <c r="D185" s="222"/>
      <c r="E185" s="227">
        <v>2.0299999999999998</v>
      </c>
      <c r="F185" s="235"/>
      <c r="G185" s="235"/>
      <c r="H185" s="234"/>
      <c r="I185" s="248"/>
      <c r="J185" s="209"/>
      <c r="K185" s="209"/>
      <c r="L185" s="209"/>
      <c r="M185" s="209"/>
      <c r="N185" s="209"/>
      <c r="O185" s="209"/>
      <c r="P185" s="209"/>
      <c r="Q185" s="209"/>
      <c r="R185" s="209"/>
      <c r="S185" s="209"/>
      <c r="T185" s="209"/>
      <c r="U185" s="209"/>
      <c r="V185" s="209"/>
      <c r="W185" s="209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/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ht="22.5" outlineLevel="1" x14ac:dyDescent="0.2">
      <c r="A186" s="243">
        <v>58</v>
      </c>
      <c r="B186" s="218" t="s">
        <v>338</v>
      </c>
      <c r="C186" s="272" t="s">
        <v>339</v>
      </c>
      <c r="D186" s="221" t="s">
        <v>75</v>
      </c>
      <c r="E186" s="226">
        <v>2.0299999999999998</v>
      </c>
      <c r="F186" s="236"/>
      <c r="G186" s="235">
        <f>E186*F186</f>
        <v>0</v>
      </c>
      <c r="H186" s="234" t="s">
        <v>210</v>
      </c>
      <c r="I186" s="248" t="s">
        <v>95</v>
      </c>
      <c r="J186" s="209"/>
      <c r="K186" s="209"/>
      <c r="L186" s="209"/>
      <c r="M186" s="209"/>
      <c r="N186" s="209"/>
      <c r="O186" s="209"/>
      <c r="P186" s="209"/>
      <c r="Q186" s="209"/>
      <c r="R186" s="209"/>
      <c r="S186" s="209"/>
      <c r="T186" s="209"/>
      <c r="U186" s="209"/>
      <c r="V186" s="209"/>
      <c r="W186" s="209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/>
      <c r="AH186" s="209"/>
      <c r="AI186" s="209"/>
      <c r="AJ186" s="209"/>
      <c r="AK186" s="209"/>
      <c r="AL186" s="209"/>
      <c r="AM186" s="209">
        <v>21</v>
      </c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">
      <c r="A187" s="243"/>
      <c r="B187" s="218"/>
      <c r="C187" s="273" t="s">
        <v>340</v>
      </c>
      <c r="D187" s="222"/>
      <c r="E187" s="227">
        <v>2.0299999999999998</v>
      </c>
      <c r="F187" s="235"/>
      <c r="G187" s="235"/>
      <c r="H187" s="234"/>
      <c r="I187" s="248"/>
      <c r="J187" s="209"/>
      <c r="K187" s="209"/>
      <c r="L187" s="209"/>
      <c r="M187" s="209"/>
      <c r="N187" s="209"/>
      <c r="O187" s="209"/>
      <c r="P187" s="209"/>
      <c r="Q187" s="209"/>
      <c r="R187" s="209"/>
      <c r="S187" s="209"/>
      <c r="T187" s="209"/>
      <c r="U187" s="209"/>
      <c r="V187" s="209"/>
      <c r="W187" s="209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/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ht="22.5" outlineLevel="1" x14ac:dyDescent="0.2">
      <c r="A188" s="243">
        <v>59</v>
      </c>
      <c r="B188" s="218" t="s">
        <v>341</v>
      </c>
      <c r="C188" s="272" t="s">
        <v>342</v>
      </c>
      <c r="D188" s="221" t="s">
        <v>75</v>
      </c>
      <c r="E188" s="226">
        <v>0.50749999999999995</v>
      </c>
      <c r="F188" s="236"/>
      <c r="G188" s="235">
        <f>E188*F188</f>
        <v>0</v>
      </c>
      <c r="H188" s="234" t="s">
        <v>210</v>
      </c>
      <c r="I188" s="248" t="s">
        <v>95</v>
      </c>
      <c r="J188" s="209"/>
      <c r="K188" s="209"/>
      <c r="L188" s="209"/>
      <c r="M188" s="209"/>
      <c r="N188" s="209"/>
      <c r="O188" s="209"/>
      <c r="P188" s="209"/>
      <c r="Q188" s="209"/>
      <c r="R188" s="209"/>
      <c r="S188" s="209"/>
      <c r="T188" s="209"/>
      <c r="U188" s="209"/>
      <c r="V188" s="209"/>
      <c r="W188" s="209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/>
      <c r="AH188" s="209"/>
      <c r="AI188" s="209"/>
      <c r="AJ188" s="209"/>
      <c r="AK188" s="209"/>
      <c r="AL188" s="209"/>
      <c r="AM188" s="209">
        <v>21</v>
      </c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43"/>
      <c r="B189" s="218"/>
      <c r="C189" s="273" t="s">
        <v>343</v>
      </c>
      <c r="D189" s="222"/>
      <c r="E189" s="227">
        <v>0.50749999999999995</v>
      </c>
      <c r="F189" s="235"/>
      <c r="G189" s="235"/>
      <c r="H189" s="234"/>
      <c r="I189" s="248"/>
      <c r="J189" s="209"/>
      <c r="K189" s="209"/>
      <c r="L189" s="209"/>
      <c r="M189" s="209"/>
      <c r="N189" s="209"/>
      <c r="O189" s="209"/>
      <c r="P189" s="209"/>
      <c r="Q189" s="209"/>
      <c r="R189" s="209"/>
      <c r="S189" s="209"/>
      <c r="T189" s="209"/>
      <c r="U189" s="209"/>
      <c r="V189" s="209"/>
      <c r="W189" s="209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/>
      <c r="AH189" s="209"/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ht="22.5" outlineLevel="1" x14ac:dyDescent="0.2">
      <c r="A190" s="243">
        <v>60</v>
      </c>
      <c r="B190" s="218" t="s">
        <v>344</v>
      </c>
      <c r="C190" s="272" t="s">
        <v>345</v>
      </c>
      <c r="D190" s="221" t="s">
        <v>75</v>
      </c>
      <c r="E190" s="226">
        <v>130.42750000000001</v>
      </c>
      <c r="F190" s="236"/>
      <c r="G190" s="235">
        <f>E190*F190</f>
        <v>0</v>
      </c>
      <c r="H190" s="234" t="s">
        <v>210</v>
      </c>
      <c r="I190" s="248" t="s">
        <v>95</v>
      </c>
      <c r="J190" s="209"/>
      <c r="K190" s="209"/>
      <c r="L190" s="209"/>
      <c r="M190" s="209"/>
      <c r="N190" s="209"/>
      <c r="O190" s="209"/>
      <c r="P190" s="209"/>
      <c r="Q190" s="209"/>
      <c r="R190" s="209"/>
      <c r="S190" s="209"/>
      <c r="T190" s="209"/>
      <c r="U190" s="209"/>
      <c r="V190" s="209"/>
      <c r="W190" s="209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/>
      <c r="AH190" s="209"/>
      <c r="AI190" s="209"/>
      <c r="AJ190" s="209"/>
      <c r="AK190" s="209"/>
      <c r="AL190" s="209"/>
      <c r="AM190" s="209">
        <v>21</v>
      </c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43"/>
      <c r="B191" s="218"/>
      <c r="C191" s="273" t="s">
        <v>346</v>
      </c>
      <c r="D191" s="222"/>
      <c r="E191" s="227">
        <v>130.42750000000001</v>
      </c>
      <c r="F191" s="235"/>
      <c r="G191" s="235"/>
      <c r="H191" s="234"/>
      <c r="I191" s="248"/>
      <c r="J191" s="209"/>
      <c r="K191" s="209"/>
      <c r="L191" s="209"/>
      <c r="M191" s="209"/>
      <c r="N191" s="209"/>
      <c r="O191" s="209"/>
      <c r="P191" s="209"/>
      <c r="Q191" s="209"/>
      <c r="R191" s="209"/>
      <c r="S191" s="209"/>
      <c r="T191" s="209"/>
      <c r="U191" s="209"/>
      <c r="V191" s="209"/>
      <c r="W191" s="209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/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43">
        <v>61</v>
      </c>
      <c r="B192" s="218" t="s">
        <v>347</v>
      </c>
      <c r="C192" s="272" t="s">
        <v>348</v>
      </c>
      <c r="D192" s="221" t="s">
        <v>259</v>
      </c>
      <c r="E192" s="226">
        <v>1.0149999999999999</v>
      </c>
      <c r="F192" s="236"/>
      <c r="G192" s="235">
        <f>E192*F192</f>
        <v>0</v>
      </c>
      <c r="H192" s="234" t="s">
        <v>210</v>
      </c>
      <c r="I192" s="248" t="s">
        <v>95</v>
      </c>
      <c r="J192" s="209"/>
      <c r="K192" s="209"/>
      <c r="L192" s="209"/>
      <c r="M192" s="209"/>
      <c r="N192" s="209"/>
      <c r="O192" s="209"/>
      <c r="P192" s="209"/>
      <c r="Q192" s="209"/>
      <c r="R192" s="209"/>
      <c r="S192" s="209"/>
      <c r="T192" s="209"/>
      <c r="U192" s="209"/>
      <c r="V192" s="209"/>
      <c r="W192" s="209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/>
      <c r="AH192" s="209"/>
      <c r="AI192" s="209"/>
      <c r="AJ192" s="209"/>
      <c r="AK192" s="209"/>
      <c r="AL192" s="209"/>
      <c r="AM192" s="209">
        <v>21</v>
      </c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43"/>
      <c r="B193" s="218"/>
      <c r="C193" s="273" t="s">
        <v>329</v>
      </c>
      <c r="D193" s="222"/>
      <c r="E193" s="227">
        <v>1.0149999999999999</v>
      </c>
      <c r="F193" s="235"/>
      <c r="G193" s="235"/>
      <c r="H193" s="234"/>
      <c r="I193" s="248"/>
      <c r="J193" s="209"/>
      <c r="K193" s="209"/>
      <c r="L193" s="209"/>
      <c r="M193" s="209"/>
      <c r="N193" s="209"/>
      <c r="O193" s="209"/>
      <c r="P193" s="209"/>
      <c r="Q193" s="209"/>
      <c r="R193" s="209"/>
      <c r="S193" s="209"/>
      <c r="T193" s="209"/>
      <c r="U193" s="209"/>
      <c r="V193" s="209"/>
      <c r="W193" s="20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/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43">
        <v>62</v>
      </c>
      <c r="B194" s="218" t="s">
        <v>349</v>
      </c>
      <c r="C194" s="272" t="s">
        <v>350</v>
      </c>
      <c r="D194" s="221" t="s">
        <v>325</v>
      </c>
      <c r="E194" s="226">
        <v>6.09</v>
      </c>
      <c r="F194" s="236"/>
      <c r="G194" s="235">
        <f>E194*F194</f>
        <v>0</v>
      </c>
      <c r="H194" s="234"/>
      <c r="I194" s="248" t="s">
        <v>318</v>
      </c>
      <c r="J194" s="209"/>
      <c r="K194" s="209"/>
      <c r="L194" s="209"/>
      <c r="M194" s="209"/>
      <c r="N194" s="209"/>
      <c r="O194" s="209"/>
      <c r="P194" s="209"/>
      <c r="Q194" s="209"/>
      <c r="R194" s="209"/>
      <c r="S194" s="209"/>
      <c r="T194" s="209"/>
      <c r="U194" s="209"/>
      <c r="V194" s="209"/>
      <c r="W194" s="209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/>
      <c r="AH194" s="209"/>
      <c r="AI194" s="209"/>
      <c r="AJ194" s="209"/>
      <c r="AK194" s="209"/>
      <c r="AL194" s="209"/>
      <c r="AM194" s="209">
        <v>21</v>
      </c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43"/>
      <c r="B195" s="218"/>
      <c r="C195" s="273" t="s">
        <v>351</v>
      </c>
      <c r="D195" s="222"/>
      <c r="E195" s="227">
        <v>6.09</v>
      </c>
      <c r="F195" s="235"/>
      <c r="G195" s="235"/>
      <c r="H195" s="234"/>
      <c r="I195" s="248"/>
      <c r="J195" s="209"/>
      <c r="K195" s="209"/>
      <c r="L195" s="209"/>
      <c r="M195" s="209"/>
      <c r="N195" s="209"/>
      <c r="O195" s="209"/>
      <c r="P195" s="209"/>
      <c r="Q195" s="209"/>
      <c r="R195" s="209"/>
      <c r="S195" s="209"/>
      <c r="T195" s="209"/>
      <c r="U195" s="209"/>
      <c r="V195" s="209"/>
      <c r="W195" s="209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/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43">
        <v>63</v>
      </c>
      <c r="B196" s="218" t="s">
        <v>352</v>
      </c>
      <c r="C196" s="272" t="s">
        <v>353</v>
      </c>
      <c r="D196" s="221" t="s">
        <v>259</v>
      </c>
      <c r="E196" s="226">
        <v>4</v>
      </c>
      <c r="F196" s="236"/>
      <c r="G196" s="235">
        <f>E196*F196</f>
        <v>0</v>
      </c>
      <c r="H196" s="234"/>
      <c r="I196" s="248" t="s">
        <v>318</v>
      </c>
      <c r="J196" s="209"/>
      <c r="K196" s="209"/>
      <c r="L196" s="209"/>
      <c r="M196" s="209"/>
      <c r="N196" s="209"/>
      <c r="O196" s="209"/>
      <c r="P196" s="209"/>
      <c r="Q196" s="209"/>
      <c r="R196" s="209"/>
      <c r="S196" s="209"/>
      <c r="T196" s="209"/>
      <c r="U196" s="209"/>
      <c r="V196" s="209"/>
      <c r="W196" s="209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/>
      <c r="AH196" s="209"/>
      <c r="AI196" s="209"/>
      <c r="AJ196" s="209"/>
      <c r="AK196" s="209"/>
      <c r="AL196" s="209"/>
      <c r="AM196" s="209">
        <v>21</v>
      </c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43">
        <v>64</v>
      </c>
      <c r="B197" s="218" t="s">
        <v>354</v>
      </c>
      <c r="C197" s="272" t="s">
        <v>355</v>
      </c>
      <c r="D197" s="221" t="s">
        <v>259</v>
      </c>
      <c r="E197" s="226">
        <v>1</v>
      </c>
      <c r="F197" s="236"/>
      <c r="G197" s="235">
        <f>E197*F197</f>
        <v>0</v>
      </c>
      <c r="H197" s="234"/>
      <c r="I197" s="248" t="s">
        <v>318</v>
      </c>
      <c r="J197" s="209"/>
      <c r="K197" s="209"/>
      <c r="L197" s="209"/>
      <c r="M197" s="209"/>
      <c r="N197" s="209"/>
      <c r="O197" s="209"/>
      <c r="P197" s="209"/>
      <c r="Q197" s="209"/>
      <c r="R197" s="209"/>
      <c r="S197" s="209"/>
      <c r="T197" s="209"/>
      <c r="U197" s="209"/>
      <c r="V197" s="209"/>
      <c r="W197" s="209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/>
      <c r="AH197" s="209"/>
      <c r="AI197" s="209"/>
      <c r="AJ197" s="209"/>
      <c r="AK197" s="209"/>
      <c r="AL197" s="209"/>
      <c r="AM197" s="209">
        <v>21</v>
      </c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ht="33.75" outlineLevel="1" x14ac:dyDescent="0.2">
      <c r="A198" s="243">
        <v>65</v>
      </c>
      <c r="B198" s="218" t="s">
        <v>356</v>
      </c>
      <c r="C198" s="272" t="s">
        <v>357</v>
      </c>
      <c r="D198" s="221" t="s">
        <v>259</v>
      </c>
      <c r="E198" s="226">
        <v>4.04</v>
      </c>
      <c r="F198" s="236"/>
      <c r="G198" s="235">
        <f>E198*F198</f>
        <v>0</v>
      </c>
      <c r="H198" s="234" t="s">
        <v>210</v>
      </c>
      <c r="I198" s="248" t="s">
        <v>95</v>
      </c>
      <c r="J198" s="209"/>
      <c r="K198" s="209"/>
      <c r="L198" s="209"/>
      <c r="M198" s="209"/>
      <c r="N198" s="209"/>
      <c r="O198" s="209"/>
      <c r="P198" s="209"/>
      <c r="Q198" s="209"/>
      <c r="R198" s="209"/>
      <c r="S198" s="209"/>
      <c r="T198" s="209"/>
      <c r="U198" s="209"/>
      <c r="V198" s="209"/>
      <c r="W198" s="209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/>
      <c r="AH198" s="209"/>
      <c r="AI198" s="209"/>
      <c r="AJ198" s="209"/>
      <c r="AK198" s="209"/>
      <c r="AL198" s="209"/>
      <c r="AM198" s="209">
        <v>21</v>
      </c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">
      <c r="A199" s="243"/>
      <c r="B199" s="218"/>
      <c r="C199" s="273" t="s">
        <v>358</v>
      </c>
      <c r="D199" s="222"/>
      <c r="E199" s="227">
        <v>4.04</v>
      </c>
      <c r="F199" s="235"/>
      <c r="G199" s="235"/>
      <c r="H199" s="234"/>
      <c r="I199" s="248"/>
      <c r="J199" s="209"/>
      <c r="K199" s="209"/>
      <c r="L199" s="209"/>
      <c r="M199" s="209"/>
      <c r="N199" s="209"/>
      <c r="O199" s="209"/>
      <c r="P199" s="209"/>
      <c r="Q199" s="209"/>
      <c r="R199" s="209"/>
      <c r="S199" s="209"/>
      <c r="T199" s="209"/>
      <c r="U199" s="209"/>
      <c r="V199" s="209"/>
      <c r="W199" s="209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/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ht="33.75" outlineLevel="1" x14ac:dyDescent="0.2">
      <c r="A200" s="243">
        <v>66</v>
      </c>
      <c r="B200" s="218" t="s">
        <v>359</v>
      </c>
      <c r="C200" s="272" t="s">
        <v>360</v>
      </c>
      <c r="D200" s="221" t="s">
        <v>259</v>
      </c>
      <c r="E200" s="226">
        <v>1.01</v>
      </c>
      <c r="F200" s="236"/>
      <c r="G200" s="235">
        <f>E200*F200</f>
        <v>0</v>
      </c>
      <c r="H200" s="234" t="s">
        <v>210</v>
      </c>
      <c r="I200" s="248" t="s">
        <v>95</v>
      </c>
      <c r="J200" s="209"/>
      <c r="K200" s="209"/>
      <c r="L200" s="209"/>
      <c r="M200" s="209"/>
      <c r="N200" s="209"/>
      <c r="O200" s="209"/>
      <c r="P200" s="209"/>
      <c r="Q200" s="209"/>
      <c r="R200" s="209"/>
      <c r="S200" s="209"/>
      <c r="T200" s="209"/>
      <c r="U200" s="209"/>
      <c r="V200" s="209"/>
      <c r="W200" s="209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/>
      <c r="AH200" s="209"/>
      <c r="AI200" s="209"/>
      <c r="AJ200" s="209"/>
      <c r="AK200" s="209"/>
      <c r="AL200" s="209"/>
      <c r="AM200" s="209">
        <v>21</v>
      </c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43"/>
      <c r="B201" s="218"/>
      <c r="C201" s="273" t="s">
        <v>361</v>
      </c>
      <c r="D201" s="222"/>
      <c r="E201" s="227">
        <v>1.01</v>
      </c>
      <c r="F201" s="235"/>
      <c r="G201" s="235"/>
      <c r="H201" s="234"/>
      <c r="I201" s="248"/>
      <c r="J201" s="209"/>
      <c r="K201" s="209"/>
      <c r="L201" s="209"/>
      <c r="M201" s="209"/>
      <c r="N201" s="209"/>
      <c r="O201" s="209"/>
      <c r="P201" s="209"/>
      <c r="Q201" s="209"/>
      <c r="R201" s="209"/>
      <c r="S201" s="209"/>
      <c r="T201" s="209"/>
      <c r="U201" s="209"/>
      <c r="V201" s="209"/>
      <c r="W201" s="209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/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ht="33.75" outlineLevel="1" x14ac:dyDescent="0.2">
      <c r="A202" s="243">
        <v>67</v>
      </c>
      <c r="B202" s="218" t="s">
        <v>362</v>
      </c>
      <c r="C202" s="272" t="s">
        <v>363</v>
      </c>
      <c r="D202" s="221" t="s">
        <v>259</v>
      </c>
      <c r="E202" s="226">
        <v>1.01</v>
      </c>
      <c r="F202" s="236"/>
      <c r="G202" s="235">
        <f>E202*F202</f>
        <v>0</v>
      </c>
      <c r="H202" s="234" t="s">
        <v>210</v>
      </c>
      <c r="I202" s="248" t="s">
        <v>95</v>
      </c>
      <c r="J202" s="209"/>
      <c r="K202" s="209"/>
      <c r="L202" s="209"/>
      <c r="M202" s="209"/>
      <c r="N202" s="209"/>
      <c r="O202" s="209"/>
      <c r="P202" s="209"/>
      <c r="Q202" s="209"/>
      <c r="R202" s="209"/>
      <c r="S202" s="209"/>
      <c r="T202" s="209"/>
      <c r="U202" s="209"/>
      <c r="V202" s="209"/>
      <c r="W202" s="209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/>
      <c r="AH202" s="209"/>
      <c r="AI202" s="209"/>
      <c r="AJ202" s="209"/>
      <c r="AK202" s="209"/>
      <c r="AL202" s="209"/>
      <c r="AM202" s="209">
        <v>21</v>
      </c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43"/>
      <c r="B203" s="218"/>
      <c r="C203" s="273" t="s">
        <v>361</v>
      </c>
      <c r="D203" s="222"/>
      <c r="E203" s="227">
        <v>1.01</v>
      </c>
      <c r="F203" s="235"/>
      <c r="G203" s="235"/>
      <c r="H203" s="234"/>
      <c r="I203" s="248"/>
      <c r="J203" s="209"/>
      <c r="K203" s="209"/>
      <c r="L203" s="209"/>
      <c r="M203" s="209"/>
      <c r="N203" s="209"/>
      <c r="O203" s="209"/>
      <c r="P203" s="209"/>
      <c r="Q203" s="209"/>
      <c r="R203" s="209"/>
      <c r="S203" s="209"/>
      <c r="T203" s="209"/>
      <c r="U203" s="209"/>
      <c r="V203" s="209"/>
      <c r="W203" s="209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/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43">
        <v>68</v>
      </c>
      <c r="B204" s="218" t="s">
        <v>364</v>
      </c>
      <c r="C204" s="272" t="s">
        <v>365</v>
      </c>
      <c r="D204" s="221" t="s">
        <v>325</v>
      </c>
      <c r="E204" s="226">
        <v>2.02</v>
      </c>
      <c r="F204" s="236"/>
      <c r="G204" s="235">
        <f>E204*F204</f>
        <v>0</v>
      </c>
      <c r="H204" s="234"/>
      <c r="I204" s="248" t="s">
        <v>318</v>
      </c>
      <c r="J204" s="209"/>
      <c r="K204" s="209"/>
      <c r="L204" s="209"/>
      <c r="M204" s="209"/>
      <c r="N204" s="209"/>
      <c r="O204" s="209"/>
      <c r="P204" s="209"/>
      <c r="Q204" s="209"/>
      <c r="R204" s="209"/>
      <c r="S204" s="209"/>
      <c r="T204" s="209"/>
      <c r="U204" s="209"/>
      <c r="V204" s="209"/>
      <c r="W204" s="209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/>
      <c r="AH204" s="209"/>
      <c r="AI204" s="209"/>
      <c r="AJ204" s="209"/>
      <c r="AK204" s="209"/>
      <c r="AL204" s="209"/>
      <c r="AM204" s="209">
        <v>21</v>
      </c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43"/>
      <c r="B205" s="218"/>
      <c r="C205" s="273" t="s">
        <v>366</v>
      </c>
      <c r="D205" s="222"/>
      <c r="E205" s="227">
        <v>2.02</v>
      </c>
      <c r="F205" s="235"/>
      <c r="G205" s="235"/>
      <c r="H205" s="234"/>
      <c r="I205" s="248"/>
      <c r="J205" s="209"/>
      <c r="K205" s="209"/>
      <c r="L205" s="209"/>
      <c r="M205" s="209"/>
      <c r="N205" s="209"/>
      <c r="O205" s="209"/>
      <c r="P205" s="209"/>
      <c r="Q205" s="209"/>
      <c r="R205" s="209"/>
      <c r="S205" s="209"/>
      <c r="T205" s="209"/>
      <c r="U205" s="209"/>
      <c r="V205" s="209"/>
      <c r="W205" s="209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/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43">
        <v>69</v>
      </c>
      <c r="B206" s="218" t="s">
        <v>367</v>
      </c>
      <c r="C206" s="272" t="s">
        <v>368</v>
      </c>
      <c r="D206" s="221" t="s">
        <v>325</v>
      </c>
      <c r="E206" s="226">
        <v>5.0750000000000002</v>
      </c>
      <c r="F206" s="236"/>
      <c r="G206" s="235">
        <f>E206*F206</f>
        <v>0</v>
      </c>
      <c r="H206" s="234"/>
      <c r="I206" s="248" t="s">
        <v>318</v>
      </c>
      <c r="J206" s="209"/>
      <c r="K206" s="209"/>
      <c r="L206" s="209"/>
      <c r="M206" s="209"/>
      <c r="N206" s="209"/>
      <c r="O206" s="209"/>
      <c r="P206" s="209"/>
      <c r="Q206" s="209"/>
      <c r="R206" s="209"/>
      <c r="S206" s="209"/>
      <c r="T206" s="209"/>
      <c r="U206" s="209"/>
      <c r="V206" s="209"/>
      <c r="W206" s="209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/>
      <c r="AH206" s="209"/>
      <c r="AI206" s="209"/>
      <c r="AJ206" s="209"/>
      <c r="AK206" s="209"/>
      <c r="AL206" s="209"/>
      <c r="AM206" s="209">
        <v>21</v>
      </c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43"/>
      <c r="B207" s="218"/>
      <c r="C207" s="273" t="s">
        <v>369</v>
      </c>
      <c r="D207" s="222"/>
      <c r="E207" s="227">
        <v>5.0750000000000002</v>
      </c>
      <c r="F207" s="235"/>
      <c r="G207" s="235"/>
      <c r="H207" s="234"/>
      <c r="I207" s="248"/>
      <c r="J207" s="209"/>
      <c r="K207" s="209"/>
      <c r="L207" s="209"/>
      <c r="M207" s="209"/>
      <c r="N207" s="209"/>
      <c r="O207" s="209"/>
      <c r="P207" s="209"/>
      <c r="Q207" s="209"/>
      <c r="R207" s="209"/>
      <c r="S207" s="209"/>
      <c r="T207" s="209"/>
      <c r="U207" s="209"/>
      <c r="V207" s="209"/>
      <c r="W207" s="209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/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ht="33.75" outlineLevel="1" x14ac:dyDescent="0.2">
      <c r="A208" s="243">
        <v>70</v>
      </c>
      <c r="B208" s="218" t="s">
        <v>370</v>
      </c>
      <c r="C208" s="272" t="s">
        <v>371</v>
      </c>
      <c r="D208" s="221" t="s">
        <v>259</v>
      </c>
      <c r="E208" s="226">
        <v>4.04</v>
      </c>
      <c r="F208" s="236"/>
      <c r="G208" s="235">
        <f>E208*F208</f>
        <v>0</v>
      </c>
      <c r="H208" s="234" t="s">
        <v>210</v>
      </c>
      <c r="I208" s="248" t="s">
        <v>95</v>
      </c>
      <c r="J208" s="209"/>
      <c r="K208" s="209"/>
      <c r="L208" s="209"/>
      <c r="M208" s="209"/>
      <c r="N208" s="209"/>
      <c r="O208" s="209"/>
      <c r="P208" s="209"/>
      <c r="Q208" s="209"/>
      <c r="R208" s="209"/>
      <c r="S208" s="209"/>
      <c r="T208" s="209"/>
      <c r="U208" s="209"/>
      <c r="V208" s="209"/>
      <c r="W208" s="209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/>
      <c r="AH208" s="209"/>
      <c r="AI208" s="209"/>
      <c r="AJ208" s="209"/>
      <c r="AK208" s="209"/>
      <c r="AL208" s="209"/>
      <c r="AM208" s="209">
        <v>21</v>
      </c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43"/>
      <c r="B209" s="218"/>
      <c r="C209" s="273" t="s">
        <v>358</v>
      </c>
      <c r="D209" s="222"/>
      <c r="E209" s="227">
        <v>4.04</v>
      </c>
      <c r="F209" s="235"/>
      <c r="G209" s="235"/>
      <c r="H209" s="234"/>
      <c r="I209" s="248"/>
      <c r="J209" s="209"/>
      <c r="K209" s="209"/>
      <c r="L209" s="209"/>
      <c r="M209" s="209"/>
      <c r="N209" s="209"/>
      <c r="O209" s="209"/>
      <c r="P209" s="209"/>
      <c r="Q209" s="209"/>
      <c r="R209" s="209"/>
      <c r="S209" s="209"/>
      <c r="T209" s="209"/>
      <c r="U209" s="209"/>
      <c r="V209" s="209"/>
      <c r="W209" s="209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/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43">
        <v>71</v>
      </c>
      <c r="B210" s="218" t="s">
        <v>372</v>
      </c>
      <c r="C210" s="272" t="s">
        <v>373</v>
      </c>
      <c r="D210" s="221" t="s">
        <v>325</v>
      </c>
      <c r="E210" s="226">
        <v>4</v>
      </c>
      <c r="F210" s="236"/>
      <c r="G210" s="235">
        <f>E210*F210</f>
        <v>0</v>
      </c>
      <c r="H210" s="234"/>
      <c r="I210" s="248" t="s">
        <v>318</v>
      </c>
      <c r="J210" s="209"/>
      <c r="K210" s="209"/>
      <c r="L210" s="209"/>
      <c r="M210" s="209"/>
      <c r="N210" s="209"/>
      <c r="O210" s="209"/>
      <c r="P210" s="209"/>
      <c r="Q210" s="209"/>
      <c r="R210" s="209"/>
      <c r="S210" s="209"/>
      <c r="T210" s="209"/>
      <c r="U210" s="209"/>
      <c r="V210" s="209"/>
      <c r="W210" s="209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/>
      <c r="AH210" s="209"/>
      <c r="AI210" s="209"/>
      <c r="AJ210" s="209"/>
      <c r="AK210" s="209"/>
      <c r="AL210" s="209"/>
      <c r="AM210" s="209">
        <v>21</v>
      </c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ht="22.5" outlineLevel="1" x14ac:dyDescent="0.2">
      <c r="A211" s="243">
        <v>72</v>
      </c>
      <c r="B211" s="218" t="s">
        <v>374</v>
      </c>
      <c r="C211" s="272" t="s">
        <v>375</v>
      </c>
      <c r="D211" s="221" t="s">
        <v>259</v>
      </c>
      <c r="E211" s="226">
        <v>5</v>
      </c>
      <c r="F211" s="236"/>
      <c r="G211" s="235">
        <f>E211*F211</f>
        <v>0</v>
      </c>
      <c r="H211" s="234" t="s">
        <v>210</v>
      </c>
      <c r="I211" s="248" t="s">
        <v>95</v>
      </c>
      <c r="J211" s="209"/>
      <c r="K211" s="209"/>
      <c r="L211" s="209"/>
      <c r="M211" s="209"/>
      <c r="N211" s="209"/>
      <c r="O211" s="209"/>
      <c r="P211" s="209"/>
      <c r="Q211" s="209"/>
      <c r="R211" s="209"/>
      <c r="S211" s="209"/>
      <c r="T211" s="209"/>
      <c r="U211" s="209"/>
      <c r="V211" s="209"/>
      <c r="W211" s="209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/>
      <c r="AH211" s="209"/>
      <c r="AI211" s="209"/>
      <c r="AJ211" s="209"/>
      <c r="AK211" s="209"/>
      <c r="AL211" s="209"/>
      <c r="AM211" s="209">
        <v>21</v>
      </c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43">
        <v>73</v>
      </c>
      <c r="B212" s="218" t="s">
        <v>376</v>
      </c>
      <c r="C212" s="272" t="s">
        <v>377</v>
      </c>
      <c r="D212" s="221" t="s">
        <v>325</v>
      </c>
      <c r="E212" s="226">
        <v>2</v>
      </c>
      <c r="F212" s="236"/>
      <c r="G212" s="235">
        <f>E212*F212</f>
        <v>0</v>
      </c>
      <c r="H212" s="234"/>
      <c r="I212" s="248" t="s">
        <v>318</v>
      </c>
      <c r="J212" s="209"/>
      <c r="K212" s="209"/>
      <c r="L212" s="209"/>
      <c r="M212" s="209"/>
      <c r="N212" s="209"/>
      <c r="O212" s="209"/>
      <c r="P212" s="209"/>
      <c r="Q212" s="209"/>
      <c r="R212" s="209"/>
      <c r="S212" s="209"/>
      <c r="T212" s="209"/>
      <c r="U212" s="209"/>
      <c r="V212" s="209"/>
      <c r="W212" s="209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/>
      <c r="AH212" s="209"/>
      <c r="AI212" s="209"/>
      <c r="AJ212" s="209"/>
      <c r="AK212" s="209"/>
      <c r="AL212" s="209"/>
      <c r="AM212" s="209">
        <v>21</v>
      </c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43">
        <v>74</v>
      </c>
      <c r="B213" s="218" t="s">
        <v>378</v>
      </c>
      <c r="C213" s="272" t="s">
        <v>379</v>
      </c>
      <c r="D213" s="221" t="s">
        <v>259</v>
      </c>
      <c r="E213" s="226">
        <v>5</v>
      </c>
      <c r="F213" s="236"/>
      <c r="G213" s="235">
        <f>E213*F213</f>
        <v>0</v>
      </c>
      <c r="H213" s="234" t="s">
        <v>210</v>
      </c>
      <c r="I213" s="248" t="s">
        <v>95</v>
      </c>
      <c r="J213" s="209"/>
      <c r="K213" s="209"/>
      <c r="L213" s="209"/>
      <c r="M213" s="209"/>
      <c r="N213" s="209"/>
      <c r="O213" s="209"/>
      <c r="P213" s="209"/>
      <c r="Q213" s="209"/>
      <c r="R213" s="209"/>
      <c r="S213" s="209"/>
      <c r="T213" s="209"/>
      <c r="U213" s="209"/>
      <c r="V213" s="209"/>
      <c r="W213" s="209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/>
      <c r="AH213" s="209"/>
      <c r="AI213" s="209"/>
      <c r="AJ213" s="209"/>
      <c r="AK213" s="209"/>
      <c r="AL213" s="209"/>
      <c r="AM213" s="209">
        <v>21</v>
      </c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43">
        <v>75</v>
      </c>
      <c r="B214" s="218" t="s">
        <v>380</v>
      </c>
      <c r="C214" s="272" t="s">
        <v>381</v>
      </c>
      <c r="D214" s="221" t="s">
        <v>259</v>
      </c>
      <c r="E214" s="226">
        <v>2</v>
      </c>
      <c r="F214" s="236"/>
      <c r="G214" s="235">
        <f>E214*F214</f>
        <v>0</v>
      </c>
      <c r="H214" s="234" t="s">
        <v>210</v>
      </c>
      <c r="I214" s="248" t="s">
        <v>95</v>
      </c>
      <c r="J214" s="209"/>
      <c r="K214" s="209"/>
      <c r="L214" s="209"/>
      <c r="M214" s="209"/>
      <c r="N214" s="209"/>
      <c r="O214" s="209"/>
      <c r="P214" s="209"/>
      <c r="Q214" s="209"/>
      <c r="R214" s="209"/>
      <c r="S214" s="209"/>
      <c r="T214" s="209"/>
      <c r="U214" s="209"/>
      <c r="V214" s="209"/>
      <c r="W214" s="209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/>
      <c r="AH214" s="209"/>
      <c r="AI214" s="209"/>
      <c r="AJ214" s="209"/>
      <c r="AK214" s="209"/>
      <c r="AL214" s="209"/>
      <c r="AM214" s="209">
        <v>21</v>
      </c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43">
        <v>76</v>
      </c>
      <c r="B215" s="218" t="s">
        <v>382</v>
      </c>
      <c r="C215" s="272" t="s">
        <v>383</v>
      </c>
      <c r="D215" s="221" t="s">
        <v>384</v>
      </c>
      <c r="E215" s="226">
        <v>12</v>
      </c>
      <c r="F215" s="236"/>
      <c r="G215" s="235">
        <f>E215*F215</f>
        <v>0</v>
      </c>
      <c r="H215" s="234"/>
      <c r="I215" s="248" t="s">
        <v>318</v>
      </c>
      <c r="J215" s="209"/>
      <c r="K215" s="209"/>
      <c r="L215" s="209"/>
      <c r="M215" s="209"/>
      <c r="N215" s="209"/>
      <c r="O215" s="209"/>
      <c r="P215" s="209"/>
      <c r="Q215" s="209"/>
      <c r="R215" s="209"/>
      <c r="S215" s="209"/>
      <c r="T215" s="209"/>
      <c r="U215" s="209"/>
      <c r="V215" s="209"/>
      <c r="W215" s="209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/>
      <c r="AH215" s="209"/>
      <c r="AI215" s="209"/>
      <c r="AJ215" s="209"/>
      <c r="AK215" s="209"/>
      <c r="AL215" s="209"/>
      <c r="AM215" s="209">
        <v>21</v>
      </c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">
      <c r="A216" s="243">
        <v>77</v>
      </c>
      <c r="B216" s="218" t="s">
        <v>385</v>
      </c>
      <c r="C216" s="272" t="s">
        <v>386</v>
      </c>
      <c r="D216" s="221" t="s">
        <v>325</v>
      </c>
      <c r="E216" s="226">
        <v>7</v>
      </c>
      <c r="F216" s="236"/>
      <c r="G216" s="235">
        <f>E216*F216</f>
        <v>0</v>
      </c>
      <c r="H216" s="234"/>
      <c r="I216" s="248" t="s">
        <v>318</v>
      </c>
      <c r="J216" s="209"/>
      <c r="K216" s="209"/>
      <c r="L216" s="209"/>
      <c r="M216" s="209"/>
      <c r="N216" s="209"/>
      <c r="O216" s="209"/>
      <c r="P216" s="209"/>
      <c r="Q216" s="209"/>
      <c r="R216" s="209"/>
      <c r="S216" s="209"/>
      <c r="T216" s="209"/>
      <c r="U216" s="209"/>
      <c r="V216" s="209"/>
      <c r="W216" s="209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/>
      <c r="AH216" s="209"/>
      <c r="AI216" s="209"/>
      <c r="AJ216" s="209"/>
      <c r="AK216" s="209"/>
      <c r="AL216" s="209"/>
      <c r="AM216" s="209">
        <v>21</v>
      </c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">
      <c r="A217" s="243">
        <v>78</v>
      </c>
      <c r="B217" s="218" t="s">
        <v>387</v>
      </c>
      <c r="C217" s="272" t="s">
        <v>388</v>
      </c>
      <c r="D217" s="221" t="s">
        <v>325</v>
      </c>
      <c r="E217" s="226">
        <v>1</v>
      </c>
      <c r="F217" s="236"/>
      <c r="G217" s="235">
        <f>E217*F217</f>
        <v>0</v>
      </c>
      <c r="H217" s="234"/>
      <c r="I217" s="248" t="s">
        <v>318</v>
      </c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>
        <v>21</v>
      </c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43">
        <v>79</v>
      </c>
      <c r="B218" s="218" t="s">
        <v>389</v>
      </c>
      <c r="C218" s="272" t="s">
        <v>390</v>
      </c>
      <c r="D218" s="221" t="s">
        <v>325</v>
      </c>
      <c r="E218" s="226">
        <v>1</v>
      </c>
      <c r="F218" s="236"/>
      <c r="G218" s="235">
        <f>E218*F218</f>
        <v>0</v>
      </c>
      <c r="H218" s="234"/>
      <c r="I218" s="248" t="s">
        <v>318</v>
      </c>
      <c r="J218" s="209"/>
      <c r="K218" s="209"/>
      <c r="L218" s="209"/>
      <c r="M218" s="209"/>
      <c r="N218" s="209"/>
      <c r="O218" s="209"/>
      <c r="P218" s="209"/>
      <c r="Q218" s="209"/>
      <c r="R218" s="209"/>
      <c r="S218" s="209"/>
      <c r="T218" s="209"/>
      <c r="U218" s="209"/>
      <c r="V218" s="209"/>
      <c r="W218" s="20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/>
      <c r="AH218" s="209"/>
      <c r="AI218" s="209"/>
      <c r="AJ218" s="209"/>
      <c r="AK218" s="209"/>
      <c r="AL218" s="209"/>
      <c r="AM218" s="209">
        <v>21</v>
      </c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ht="22.5" outlineLevel="1" x14ac:dyDescent="0.2">
      <c r="A219" s="243">
        <v>80</v>
      </c>
      <c r="B219" s="218" t="s">
        <v>391</v>
      </c>
      <c r="C219" s="272" t="s">
        <v>392</v>
      </c>
      <c r="D219" s="221" t="s">
        <v>259</v>
      </c>
      <c r="E219" s="226">
        <v>1.01</v>
      </c>
      <c r="F219" s="236"/>
      <c r="G219" s="235">
        <f>E219*F219</f>
        <v>0</v>
      </c>
      <c r="H219" s="234" t="s">
        <v>210</v>
      </c>
      <c r="I219" s="248" t="s">
        <v>95</v>
      </c>
      <c r="J219" s="209"/>
      <c r="K219" s="209"/>
      <c r="L219" s="209"/>
      <c r="M219" s="209"/>
      <c r="N219" s="209"/>
      <c r="O219" s="209"/>
      <c r="P219" s="209"/>
      <c r="Q219" s="209"/>
      <c r="R219" s="209"/>
      <c r="S219" s="209"/>
      <c r="T219" s="209"/>
      <c r="U219" s="209"/>
      <c r="V219" s="209"/>
      <c r="W219" s="209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/>
      <c r="AH219" s="209"/>
      <c r="AI219" s="209"/>
      <c r="AJ219" s="209"/>
      <c r="AK219" s="209"/>
      <c r="AL219" s="209"/>
      <c r="AM219" s="209">
        <v>21</v>
      </c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43"/>
      <c r="B220" s="218"/>
      <c r="C220" s="273" t="s">
        <v>361</v>
      </c>
      <c r="D220" s="222"/>
      <c r="E220" s="227">
        <v>1.01</v>
      </c>
      <c r="F220" s="235"/>
      <c r="G220" s="235"/>
      <c r="H220" s="234"/>
      <c r="I220" s="248"/>
      <c r="J220" s="209"/>
      <c r="K220" s="209"/>
      <c r="L220" s="209"/>
      <c r="M220" s="209"/>
      <c r="N220" s="209"/>
      <c r="O220" s="209"/>
      <c r="P220" s="209"/>
      <c r="Q220" s="209"/>
      <c r="R220" s="209"/>
      <c r="S220" s="209"/>
      <c r="T220" s="209"/>
      <c r="U220" s="209"/>
      <c r="V220" s="209"/>
      <c r="W220" s="209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/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ht="22.5" outlineLevel="1" x14ac:dyDescent="0.2">
      <c r="A221" s="243">
        <v>81</v>
      </c>
      <c r="B221" s="218" t="s">
        <v>393</v>
      </c>
      <c r="C221" s="272" t="s">
        <v>394</v>
      </c>
      <c r="D221" s="221" t="s">
        <v>259</v>
      </c>
      <c r="E221" s="226">
        <v>2.02</v>
      </c>
      <c r="F221" s="236"/>
      <c r="G221" s="235">
        <f>E221*F221</f>
        <v>0</v>
      </c>
      <c r="H221" s="234" t="s">
        <v>210</v>
      </c>
      <c r="I221" s="248" t="s">
        <v>95</v>
      </c>
      <c r="J221" s="209"/>
      <c r="K221" s="209"/>
      <c r="L221" s="209"/>
      <c r="M221" s="209"/>
      <c r="N221" s="209"/>
      <c r="O221" s="209"/>
      <c r="P221" s="209"/>
      <c r="Q221" s="209"/>
      <c r="R221" s="209"/>
      <c r="S221" s="209"/>
      <c r="T221" s="209"/>
      <c r="U221" s="209"/>
      <c r="V221" s="209"/>
      <c r="W221" s="209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/>
      <c r="AH221" s="209"/>
      <c r="AI221" s="209"/>
      <c r="AJ221" s="209"/>
      <c r="AK221" s="209"/>
      <c r="AL221" s="209"/>
      <c r="AM221" s="209">
        <v>21</v>
      </c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43"/>
      <c r="B222" s="218"/>
      <c r="C222" s="273" t="s">
        <v>366</v>
      </c>
      <c r="D222" s="222"/>
      <c r="E222" s="227">
        <v>2.02</v>
      </c>
      <c r="F222" s="235"/>
      <c r="G222" s="235"/>
      <c r="H222" s="234"/>
      <c r="I222" s="248"/>
      <c r="J222" s="209"/>
      <c r="K222" s="209"/>
      <c r="L222" s="209"/>
      <c r="M222" s="209"/>
      <c r="N222" s="209"/>
      <c r="O222" s="209"/>
      <c r="P222" s="209"/>
      <c r="Q222" s="209"/>
      <c r="R222" s="209"/>
      <c r="S222" s="209"/>
      <c r="T222" s="209"/>
      <c r="U222" s="209"/>
      <c r="V222" s="209"/>
      <c r="W222" s="209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/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43">
        <v>82</v>
      </c>
      <c r="B223" s="218" t="s">
        <v>395</v>
      </c>
      <c r="C223" s="272" t="s">
        <v>396</v>
      </c>
      <c r="D223" s="221" t="s">
        <v>325</v>
      </c>
      <c r="E223" s="226">
        <v>1</v>
      </c>
      <c r="F223" s="236"/>
      <c r="G223" s="235">
        <f>E223*F223</f>
        <v>0</v>
      </c>
      <c r="H223" s="234"/>
      <c r="I223" s="248" t="s">
        <v>318</v>
      </c>
      <c r="J223" s="209"/>
      <c r="K223" s="209"/>
      <c r="L223" s="209"/>
      <c r="M223" s="209"/>
      <c r="N223" s="209"/>
      <c r="O223" s="209"/>
      <c r="P223" s="209"/>
      <c r="Q223" s="209"/>
      <c r="R223" s="209"/>
      <c r="S223" s="209"/>
      <c r="T223" s="209"/>
      <c r="U223" s="209"/>
      <c r="V223" s="209"/>
      <c r="W223" s="209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/>
      <c r="AH223" s="209"/>
      <c r="AI223" s="209"/>
      <c r="AJ223" s="209"/>
      <c r="AK223" s="209"/>
      <c r="AL223" s="209"/>
      <c r="AM223" s="209">
        <v>21</v>
      </c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">
      <c r="A224" s="243">
        <v>83</v>
      </c>
      <c r="B224" s="218" t="s">
        <v>397</v>
      </c>
      <c r="C224" s="272" t="s">
        <v>398</v>
      </c>
      <c r="D224" s="221" t="s">
        <v>325</v>
      </c>
      <c r="E224" s="226">
        <v>1</v>
      </c>
      <c r="F224" s="236"/>
      <c r="G224" s="235">
        <f>E224*F224</f>
        <v>0</v>
      </c>
      <c r="H224" s="234"/>
      <c r="I224" s="248" t="s">
        <v>318</v>
      </c>
      <c r="J224" s="209"/>
      <c r="K224" s="209"/>
      <c r="L224" s="209"/>
      <c r="M224" s="209"/>
      <c r="N224" s="209"/>
      <c r="O224" s="209"/>
      <c r="P224" s="209"/>
      <c r="Q224" s="209"/>
      <c r="R224" s="209"/>
      <c r="S224" s="209"/>
      <c r="T224" s="209"/>
      <c r="U224" s="209"/>
      <c r="V224" s="209"/>
      <c r="W224" s="209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/>
      <c r="AH224" s="209"/>
      <c r="AI224" s="209"/>
      <c r="AJ224" s="209"/>
      <c r="AK224" s="209"/>
      <c r="AL224" s="209"/>
      <c r="AM224" s="209">
        <v>21</v>
      </c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43">
        <v>84</v>
      </c>
      <c r="B225" s="218" t="s">
        <v>399</v>
      </c>
      <c r="C225" s="272" t="s">
        <v>400</v>
      </c>
      <c r="D225" s="221" t="s">
        <v>325</v>
      </c>
      <c r="E225" s="226">
        <v>2</v>
      </c>
      <c r="F225" s="236"/>
      <c r="G225" s="235">
        <f>E225*F225</f>
        <v>0</v>
      </c>
      <c r="H225" s="234"/>
      <c r="I225" s="248" t="s">
        <v>318</v>
      </c>
      <c r="J225" s="209"/>
      <c r="K225" s="209"/>
      <c r="L225" s="209"/>
      <c r="M225" s="209"/>
      <c r="N225" s="209"/>
      <c r="O225" s="209"/>
      <c r="P225" s="209"/>
      <c r="Q225" s="209"/>
      <c r="R225" s="209"/>
      <c r="S225" s="209"/>
      <c r="T225" s="209"/>
      <c r="U225" s="209"/>
      <c r="V225" s="209"/>
      <c r="W225" s="209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/>
      <c r="AH225" s="209"/>
      <c r="AI225" s="209"/>
      <c r="AJ225" s="209"/>
      <c r="AK225" s="209"/>
      <c r="AL225" s="209"/>
      <c r="AM225" s="209">
        <v>21</v>
      </c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x14ac:dyDescent="0.2">
      <c r="A226" s="242" t="s">
        <v>87</v>
      </c>
      <c r="B226" s="217" t="s">
        <v>401</v>
      </c>
      <c r="C226" s="270" t="s">
        <v>402</v>
      </c>
      <c r="D226" s="219"/>
      <c r="E226" s="224"/>
      <c r="F226" s="240">
        <f>SUM(G227:G230)</f>
        <v>0</v>
      </c>
      <c r="G226" s="241"/>
      <c r="H226" s="231"/>
      <c r="I226" s="247"/>
    </row>
    <row r="227" spans="1:60" outlineLevel="1" x14ac:dyDescent="0.2">
      <c r="A227" s="243"/>
      <c r="B227" s="214" t="s">
        <v>403</v>
      </c>
      <c r="C227" s="271"/>
      <c r="D227" s="220"/>
      <c r="E227" s="225"/>
      <c r="F227" s="232"/>
      <c r="G227" s="233"/>
      <c r="H227" s="234"/>
      <c r="I227" s="248"/>
      <c r="J227" s="209"/>
      <c r="K227" s="209">
        <v>1</v>
      </c>
      <c r="L227" s="209"/>
      <c r="M227" s="209"/>
      <c r="N227" s="209"/>
      <c r="O227" s="209"/>
      <c r="P227" s="209"/>
      <c r="Q227" s="209"/>
      <c r="R227" s="209"/>
      <c r="S227" s="209"/>
      <c r="T227" s="209"/>
      <c r="U227" s="209"/>
      <c r="V227" s="209"/>
      <c r="W227" s="209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/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43"/>
      <c r="B228" s="215" t="s">
        <v>404</v>
      </c>
      <c r="C228" s="274"/>
      <c r="D228" s="244"/>
      <c r="E228" s="245"/>
      <c r="F228" s="246"/>
      <c r="G228" s="237"/>
      <c r="H228" s="234"/>
      <c r="I228" s="248"/>
      <c r="J228" s="209"/>
      <c r="K228" s="209"/>
      <c r="L228" s="209"/>
      <c r="M228" s="209"/>
      <c r="N228" s="209"/>
      <c r="O228" s="209"/>
      <c r="P228" s="209"/>
      <c r="Q228" s="209"/>
      <c r="R228" s="209"/>
      <c r="S228" s="209"/>
      <c r="T228" s="209"/>
      <c r="U228" s="209"/>
      <c r="V228" s="209"/>
      <c r="W228" s="209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/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43">
        <v>85</v>
      </c>
      <c r="B229" s="218" t="s">
        <v>405</v>
      </c>
      <c r="C229" s="272" t="s">
        <v>406</v>
      </c>
      <c r="D229" s="221" t="s">
        <v>75</v>
      </c>
      <c r="E229" s="226">
        <v>9</v>
      </c>
      <c r="F229" s="236"/>
      <c r="G229" s="235">
        <f>E229*F229</f>
        <v>0</v>
      </c>
      <c r="H229" s="234" t="s">
        <v>94</v>
      </c>
      <c r="I229" s="248" t="s">
        <v>95</v>
      </c>
      <c r="J229" s="209"/>
      <c r="K229" s="209"/>
      <c r="L229" s="209"/>
      <c r="M229" s="209"/>
      <c r="N229" s="209"/>
      <c r="O229" s="209"/>
      <c r="P229" s="209"/>
      <c r="Q229" s="209"/>
      <c r="R229" s="209"/>
      <c r="S229" s="209"/>
      <c r="T229" s="209"/>
      <c r="U229" s="209"/>
      <c r="V229" s="209"/>
      <c r="W229" s="209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/>
      <c r="AH229" s="209"/>
      <c r="AI229" s="209"/>
      <c r="AJ229" s="209"/>
      <c r="AK229" s="209"/>
      <c r="AL229" s="209"/>
      <c r="AM229" s="209">
        <v>21</v>
      </c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43"/>
      <c r="B230" s="218"/>
      <c r="C230" s="273" t="s">
        <v>407</v>
      </c>
      <c r="D230" s="222"/>
      <c r="E230" s="227">
        <v>9</v>
      </c>
      <c r="F230" s="235"/>
      <c r="G230" s="235"/>
      <c r="H230" s="234"/>
      <c r="I230" s="248"/>
      <c r="J230" s="209"/>
      <c r="K230" s="209"/>
      <c r="L230" s="209"/>
      <c r="M230" s="209"/>
      <c r="N230" s="209"/>
      <c r="O230" s="209"/>
      <c r="P230" s="209"/>
      <c r="Q230" s="209"/>
      <c r="R230" s="209"/>
      <c r="S230" s="209"/>
      <c r="T230" s="209"/>
      <c r="U230" s="209"/>
      <c r="V230" s="209"/>
      <c r="W230" s="209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/>
      <c r="AH230" s="209"/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x14ac:dyDescent="0.2">
      <c r="A231" s="242" t="s">
        <v>87</v>
      </c>
      <c r="B231" s="217" t="s">
        <v>408</v>
      </c>
      <c r="C231" s="270" t="s">
        <v>409</v>
      </c>
      <c r="D231" s="219"/>
      <c r="E231" s="224"/>
      <c r="F231" s="240">
        <f>SUM(G232:G235)</f>
        <v>0</v>
      </c>
      <c r="G231" s="241"/>
      <c r="H231" s="231"/>
      <c r="I231" s="247"/>
    </row>
    <row r="232" spans="1:60" outlineLevel="1" x14ac:dyDescent="0.2">
      <c r="A232" s="243"/>
      <c r="B232" s="214" t="s">
        <v>410</v>
      </c>
      <c r="C232" s="271"/>
      <c r="D232" s="220"/>
      <c r="E232" s="225"/>
      <c r="F232" s="232"/>
      <c r="G232" s="233"/>
      <c r="H232" s="234"/>
      <c r="I232" s="248"/>
      <c r="J232" s="209"/>
      <c r="K232" s="209">
        <v>1</v>
      </c>
      <c r="L232" s="209"/>
      <c r="M232" s="209"/>
      <c r="N232" s="209"/>
      <c r="O232" s="209"/>
      <c r="P232" s="209"/>
      <c r="Q232" s="209"/>
      <c r="R232" s="209"/>
      <c r="S232" s="209"/>
      <c r="T232" s="209"/>
      <c r="U232" s="209"/>
      <c r="V232" s="209"/>
      <c r="W232" s="209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/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">
      <c r="A233" s="243"/>
      <c r="B233" s="215" t="s">
        <v>411</v>
      </c>
      <c r="C233" s="274"/>
      <c r="D233" s="244"/>
      <c r="E233" s="245"/>
      <c r="F233" s="246"/>
      <c r="G233" s="237"/>
      <c r="H233" s="234"/>
      <c r="I233" s="248"/>
      <c r="J233" s="209"/>
      <c r="K233" s="209"/>
      <c r="L233" s="209"/>
      <c r="M233" s="209"/>
      <c r="N233" s="209"/>
      <c r="O233" s="209"/>
      <c r="P233" s="209"/>
      <c r="Q233" s="209"/>
      <c r="R233" s="209"/>
      <c r="S233" s="209"/>
      <c r="T233" s="209"/>
      <c r="U233" s="209"/>
      <c r="V233" s="209"/>
      <c r="W233" s="209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/>
      <c r="AH233" s="209"/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 x14ac:dyDescent="0.2">
      <c r="A234" s="243">
        <v>86</v>
      </c>
      <c r="B234" s="218" t="s">
        <v>412</v>
      </c>
      <c r="C234" s="272" t="s">
        <v>413</v>
      </c>
      <c r="D234" s="221" t="s">
        <v>246</v>
      </c>
      <c r="E234" s="226">
        <v>117.77043</v>
      </c>
      <c r="F234" s="236"/>
      <c r="G234" s="235">
        <f>E234*F234</f>
        <v>0</v>
      </c>
      <c r="H234" s="234" t="s">
        <v>222</v>
      </c>
      <c r="I234" s="248" t="s">
        <v>95</v>
      </c>
      <c r="J234" s="209"/>
      <c r="K234" s="209"/>
      <c r="L234" s="209"/>
      <c r="M234" s="209"/>
      <c r="N234" s="209"/>
      <c r="O234" s="209"/>
      <c r="P234" s="209"/>
      <c r="Q234" s="209"/>
      <c r="R234" s="209"/>
      <c r="S234" s="209"/>
      <c r="T234" s="209"/>
      <c r="U234" s="209"/>
      <c r="V234" s="209"/>
      <c r="W234" s="209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/>
      <c r="AH234" s="209"/>
      <c r="AI234" s="209"/>
      <c r="AJ234" s="209"/>
      <c r="AK234" s="209"/>
      <c r="AL234" s="209"/>
      <c r="AM234" s="209">
        <v>21</v>
      </c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43"/>
      <c r="B235" s="218"/>
      <c r="C235" s="275" t="s">
        <v>414</v>
      </c>
      <c r="D235" s="223"/>
      <c r="E235" s="228"/>
      <c r="F235" s="238"/>
      <c r="G235" s="239"/>
      <c r="H235" s="234"/>
      <c r="I235" s="248"/>
      <c r="J235" s="209"/>
      <c r="K235" s="209"/>
      <c r="L235" s="209"/>
      <c r="M235" s="209"/>
      <c r="N235" s="209"/>
      <c r="O235" s="209"/>
      <c r="P235" s="209"/>
      <c r="Q235" s="209"/>
      <c r="R235" s="209"/>
      <c r="S235" s="209"/>
      <c r="T235" s="209"/>
      <c r="U235" s="209"/>
      <c r="V235" s="209"/>
      <c r="W235" s="209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/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10" t="str">
        <f>C235</f>
        <v>na vzdálenost 15 m od hrany výkopu nebo od okraje šachty</v>
      </c>
      <c r="BB235" s="209"/>
      <c r="BC235" s="209"/>
      <c r="BD235" s="209"/>
      <c r="BE235" s="209"/>
      <c r="BF235" s="209"/>
      <c r="BG235" s="209"/>
      <c r="BH235" s="209"/>
    </row>
    <row r="236" spans="1:60" x14ac:dyDescent="0.2">
      <c r="A236" s="242" t="s">
        <v>87</v>
      </c>
      <c r="B236" s="217" t="s">
        <v>415</v>
      </c>
      <c r="C236" s="270" t="s">
        <v>416</v>
      </c>
      <c r="D236" s="219"/>
      <c r="E236" s="224"/>
      <c r="F236" s="240">
        <f>SUM(G237:G246)</f>
        <v>0</v>
      </c>
      <c r="G236" s="241"/>
      <c r="H236" s="231"/>
      <c r="I236" s="247"/>
    </row>
    <row r="237" spans="1:60" outlineLevel="1" x14ac:dyDescent="0.2">
      <c r="A237" s="243"/>
      <c r="B237" s="214" t="s">
        <v>417</v>
      </c>
      <c r="C237" s="271"/>
      <c r="D237" s="220"/>
      <c r="E237" s="225"/>
      <c r="F237" s="232"/>
      <c r="G237" s="233"/>
      <c r="H237" s="234"/>
      <c r="I237" s="248"/>
      <c r="J237" s="209"/>
      <c r="K237" s="209">
        <v>1</v>
      </c>
      <c r="L237" s="209"/>
      <c r="M237" s="209"/>
      <c r="N237" s="209"/>
      <c r="O237" s="209"/>
      <c r="P237" s="209"/>
      <c r="Q237" s="209"/>
      <c r="R237" s="209"/>
      <c r="S237" s="209"/>
      <c r="T237" s="209"/>
      <c r="U237" s="209"/>
      <c r="V237" s="209"/>
      <c r="W237" s="209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/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">
      <c r="A238" s="243">
        <v>87</v>
      </c>
      <c r="B238" s="218" t="s">
        <v>418</v>
      </c>
      <c r="C238" s="272" t="s">
        <v>419</v>
      </c>
      <c r="D238" s="221" t="s">
        <v>75</v>
      </c>
      <c r="E238" s="226">
        <v>19.5</v>
      </c>
      <c r="F238" s="236"/>
      <c r="G238" s="235">
        <f>E238*F238</f>
        <v>0</v>
      </c>
      <c r="H238" s="234" t="s">
        <v>420</v>
      </c>
      <c r="I238" s="248" t="s">
        <v>95</v>
      </c>
      <c r="J238" s="209"/>
      <c r="K238" s="209"/>
      <c r="L238" s="209"/>
      <c r="M238" s="209"/>
      <c r="N238" s="209"/>
      <c r="O238" s="209"/>
      <c r="P238" s="209"/>
      <c r="Q238" s="209"/>
      <c r="R238" s="209"/>
      <c r="S238" s="209"/>
      <c r="T238" s="209"/>
      <c r="U238" s="209"/>
      <c r="V238" s="209"/>
      <c r="W238" s="209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/>
      <c r="AH238" s="209"/>
      <c r="AI238" s="209"/>
      <c r="AJ238" s="209"/>
      <c r="AK238" s="209"/>
      <c r="AL238" s="209"/>
      <c r="AM238" s="209">
        <v>21</v>
      </c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43">
        <v>88</v>
      </c>
      <c r="B239" s="218" t="s">
        <v>421</v>
      </c>
      <c r="C239" s="272" t="s">
        <v>422</v>
      </c>
      <c r="D239" s="221" t="s">
        <v>75</v>
      </c>
      <c r="E239" s="226">
        <v>111.5</v>
      </c>
      <c r="F239" s="236"/>
      <c r="G239" s="235">
        <f>E239*F239</f>
        <v>0</v>
      </c>
      <c r="H239" s="234" t="s">
        <v>420</v>
      </c>
      <c r="I239" s="248" t="s">
        <v>95</v>
      </c>
      <c r="J239" s="209"/>
      <c r="K239" s="209"/>
      <c r="L239" s="209"/>
      <c r="M239" s="209"/>
      <c r="N239" s="209"/>
      <c r="O239" s="209"/>
      <c r="P239" s="209"/>
      <c r="Q239" s="209"/>
      <c r="R239" s="209"/>
      <c r="S239" s="209"/>
      <c r="T239" s="209"/>
      <c r="U239" s="209"/>
      <c r="V239" s="209"/>
      <c r="W239" s="209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/>
      <c r="AH239" s="209"/>
      <c r="AI239" s="209"/>
      <c r="AJ239" s="209"/>
      <c r="AK239" s="209"/>
      <c r="AL239" s="209"/>
      <c r="AM239" s="209">
        <v>21</v>
      </c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 x14ac:dyDescent="0.2">
      <c r="A240" s="243"/>
      <c r="B240" s="215" t="s">
        <v>423</v>
      </c>
      <c r="C240" s="274"/>
      <c r="D240" s="244"/>
      <c r="E240" s="245"/>
      <c r="F240" s="246"/>
      <c r="G240" s="237"/>
      <c r="H240" s="234"/>
      <c r="I240" s="248"/>
      <c r="J240" s="209"/>
      <c r="K240" s="209">
        <v>1</v>
      </c>
      <c r="L240" s="209"/>
      <c r="M240" s="209"/>
      <c r="N240" s="209"/>
      <c r="O240" s="209"/>
      <c r="P240" s="209"/>
      <c r="Q240" s="209"/>
      <c r="R240" s="209"/>
      <c r="S240" s="209"/>
      <c r="T240" s="209"/>
      <c r="U240" s="209"/>
      <c r="V240" s="209"/>
      <c r="W240" s="209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/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">
      <c r="A241" s="243"/>
      <c r="B241" s="215" t="s">
        <v>424</v>
      </c>
      <c r="C241" s="274"/>
      <c r="D241" s="244"/>
      <c r="E241" s="245"/>
      <c r="F241" s="246"/>
      <c r="G241" s="237"/>
      <c r="H241" s="234"/>
      <c r="I241" s="248"/>
      <c r="J241" s="209"/>
      <c r="K241" s="209">
        <v>2</v>
      </c>
      <c r="L241" s="209"/>
      <c r="M241" s="209"/>
      <c r="N241" s="209"/>
      <c r="O241" s="209"/>
      <c r="P241" s="209"/>
      <c r="Q241" s="209"/>
      <c r="R241" s="209"/>
      <c r="S241" s="209"/>
      <c r="T241" s="209"/>
      <c r="U241" s="209"/>
      <c r="V241" s="209"/>
      <c r="W241" s="20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/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43">
        <v>89</v>
      </c>
      <c r="B242" s="218" t="s">
        <v>425</v>
      </c>
      <c r="C242" s="272" t="s">
        <v>426</v>
      </c>
      <c r="D242" s="221" t="s">
        <v>259</v>
      </c>
      <c r="E242" s="226">
        <v>4</v>
      </c>
      <c r="F242" s="236"/>
      <c r="G242" s="235">
        <f>E242*F242</f>
        <v>0</v>
      </c>
      <c r="H242" s="234" t="s">
        <v>420</v>
      </c>
      <c r="I242" s="248" t="s">
        <v>95</v>
      </c>
      <c r="J242" s="209"/>
      <c r="K242" s="209"/>
      <c r="L242" s="209"/>
      <c r="M242" s="209"/>
      <c r="N242" s="209"/>
      <c r="O242" s="209"/>
      <c r="P242" s="209"/>
      <c r="Q242" s="209"/>
      <c r="R242" s="209"/>
      <c r="S242" s="209"/>
      <c r="T242" s="209"/>
      <c r="U242" s="209"/>
      <c r="V242" s="209"/>
      <c r="W242" s="209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/>
      <c r="AH242" s="209"/>
      <c r="AI242" s="209"/>
      <c r="AJ242" s="209"/>
      <c r="AK242" s="209"/>
      <c r="AL242" s="209"/>
      <c r="AM242" s="209">
        <v>21</v>
      </c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 x14ac:dyDescent="0.2">
      <c r="A243" s="243">
        <v>90</v>
      </c>
      <c r="B243" s="218" t="s">
        <v>427</v>
      </c>
      <c r="C243" s="272" t="s">
        <v>428</v>
      </c>
      <c r="D243" s="221" t="s">
        <v>259</v>
      </c>
      <c r="E243" s="226">
        <v>1</v>
      </c>
      <c r="F243" s="236"/>
      <c r="G243" s="235">
        <f>E243*F243</f>
        <v>0</v>
      </c>
      <c r="H243" s="234" t="s">
        <v>420</v>
      </c>
      <c r="I243" s="248" t="s">
        <v>95</v>
      </c>
      <c r="J243" s="209"/>
      <c r="K243" s="209"/>
      <c r="L243" s="209"/>
      <c r="M243" s="209"/>
      <c r="N243" s="209"/>
      <c r="O243" s="209"/>
      <c r="P243" s="209"/>
      <c r="Q243" s="209"/>
      <c r="R243" s="209"/>
      <c r="S243" s="209"/>
      <c r="T243" s="209"/>
      <c r="U243" s="209"/>
      <c r="V243" s="209"/>
      <c r="W243" s="209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/>
      <c r="AH243" s="209"/>
      <c r="AI243" s="209"/>
      <c r="AJ243" s="209"/>
      <c r="AK243" s="209"/>
      <c r="AL243" s="209"/>
      <c r="AM243" s="209">
        <v>21</v>
      </c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">
      <c r="A244" s="243">
        <v>91</v>
      </c>
      <c r="B244" s="218" t="s">
        <v>429</v>
      </c>
      <c r="C244" s="272" t="s">
        <v>430</v>
      </c>
      <c r="D244" s="221" t="s">
        <v>259</v>
      </c>
      <c r="E244" s="226">
        <v>1</v>
      </c>
      <c r="F244" s="236"/>
      <c r="G244" s="235">
        <f>E244*F244</f>
        <v>0</v>
      </c>
      <c r="H244" s="234" t="s">
        <v>420</v>
      </c>
      <c r="I244" s="248" t="s">
        <v>95</v>
      </c>
      <c r="J244" s="209"/>
      <c r="K244" s="209"/>
      <c r="L244" s="209"/>
      <c r="M244" s="209"/>
      <c r="N244" s="209"/>
      <c r="O244" s="209"/>
      <c r="P244" s="209"/>
      <c r="Q244" s="209"/>
      <c r="R244" s="209"/>
      <c r="S244" s="209"/>
      <c r="T244" s="209"/>
      <c r="U244" s="209"/>
      <c r="V244" s="209"/>
      <c r="W244" s="209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/>
      <c r="AH244" s="209"/>
      <c r="AI244" s="209"/>
      <c r="AJ244" s="209"/>
      <c r="AK244" s="209"/>
      <c r="AL244" s="209"/>
      <c r="AM244" s="209">
        <v>21</v>
      </c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">
      <c r="A245" s="243">
        <v>92</v>
      </c>
      <c r="B245" s="218" t="s">
        <v>431</v>
      </c>
      <c r="C245" s="272" t="s">
        <v>432</v>
      </c>
      <c r="D245" s="221" t="s">
        <v>259</v>
      </c>
      <c r="E245" s="226">
        <v>1</v>
      </c>
      <c r="F245" s="236"/>
      <c r="G245" s="235">
        <f>E245*F245</f>
        <v>0</v>
      </c>
      <c r="H245" s="234" t="s">
        <v>420</v>
      </c>
      <c r="I245" s="248" t="s">
        <v>95</v>
      </c>
      <c r="J245" s="209"/>
      <c r="K245" s="209"/>
      <c r="L245" s="209"/>
      <c r="M245" s="209"/>
      <c r="N245" s="209"/>
      <c r="O245" s="209"/>
      <c r="P245" s="209"/>
      <c r="Q245" s="209"/>
      <c r="R245" s="209"/>
      <c r="S245" s="209"/>
      <c r="T245" s="209"/>
      <c r="U245" s="209"/>
      <c r="V245" s="209"/>
      <c r="W245" s="209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/>
      <c r="AH245" s="209"/>
      <c r="AI245" s="209"/>
      <c r="AJ245" s="209"/>
      <c r="AK245" s="209"/>
      <c r="AL245" s="209"/>
      <c r="AM245" s="209">
        <v>21</v>
      </c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 x14ac:dyDescent="0.2">
      <c r="A246" s="243">
        <v>93</v>
      </c>
      <c r="B246" s="218" t="s">
        <v>433</v>
      </c>
      <c r="C246" s="272" t="s">
        <v>434</v>
      </c>
      <c r="D246" s="221" t="s">
        <v>259</v>
      </c>
      <c r="E246" s="226">
        <v>8</v>
      </c>
      <c r="F246" s="236"/>
      <c r="G246" s="235">
        <f>E246*F246</f>
        <v>0</v>
      </c>
      <c r="H246" s="234"/>
      <c r="I246" s="248" t="s">
        <v>318</v>
      </c>
      <c r="J246" s="209"/>
      <c r="K246" s="209"/>
      <c r="L246" s="209"/>
      <c r="M246" s="209"/>
      <c r="N246" s="209"/>
      <c r="O246" s="209"/>
      <c r="P246" s="209"/>
      <c r="Q246" s="209"/>
      <c r="R246" s="209"/>
      <c r="S246" s="209"/>
      <c r="T246" s="209"/>
      <c r="U246" s="209"/>
      <c r="V246" s="209"/>
      <c r="W246" s="209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/>
      <c r="AH246" s="209"/>
      <c r="AI246" s="209"/>
      <c r="AJ246" s="209"/>
      <c r="AK246" s="209"/>
      <c r="AL246" s="209"/>
      <c r="AM246" s="209">
        <v>21</v>
      </c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x14ac:dyDescent="0.2">
      <c r="A247" s="242" t="s">
        <v>87</v>
      </c>
      <c r="B247" s="217" t="s">
        <v>435</v>
      </c>
      <c r="C247" s="270" t="s">
        <v>436</v>
      </c>
      <c r="D247" s="219"/>
      <c r="E247" s="224"/>
      <c r="F247" s="240">
        <f>SUM(G248:G252)</f>
        <v>0</v>
      </c>
      <c r="G247" s="241"/>
      <c r="H247" s="231"/>
      <c r="I247" s="247"/>
    </row>
    <row r="248" spans="1:60" outlineLevel="1" x14ac:dyDescent="0.2">
      <c r="A248" s="243"/>
      <c r="B248" s="214" t="s">
        <v>437</v>
      </c>
      <c r="C248" s="271"/>
      <c r="D248" s="220"/>
      <c r="E248" s="225"/>
      <c r="F248" s="232"/>
      <c r="G248" s="233"/>
      <c r="H248" s="234"/>
      <c r="I248" s="248"/>
      <c r="J248" s="209"/>
      <c r="K248" s="209">
        <v>1</v>
      </c>
      <c r="L248" s="209"/>
      <c r="M248" s="209"/>
      <c r="N248" s="209"/>
      <c r="O248" s="209"/>
      <c r="P248" s="209"/>
      <c r="Q248" s="209"/>
      <c r="R248" s="209"/>
      <c r="S248" s="209"/>
      <c r="T248" s="209"/>
      <c r="U248" s="209"/>
      <c r="V248" s="209"/>
      <c r="W248" s="209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/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">
      <c r="A249" s="243">
        <v>94</v>
      </c>
      <c r="B249" s="218" t="s">
        <v>438</v>
      </c>
      <c r="C249" s="272" t="s">
        <v>439</v>
      </c>
      <c r="D249" s="221" t="s">
        <v>75</v>
      </c>
      <c r="E249" s="226">
        <v>17.5</v>
      </c>
      <c r="F249" s="236"/>
      <c r="G249" s="235">
        <f>E249*F249</f>
        <v>0</v>
      </c>
      <c r="H249" s="234" t="s">
        <v>435</v>
      </c>
      <c r="I249" s="248" t="s">
        <v>95</v>
      </c>
      <c r="J249" s="209"/>
      <c r="K249" s="209"/>
      <c r="L249" s="209"/>
      <c r="M249" s="209"/>
      <c r="N249" s="209"/>
      <c r="O249" s="209"/>
      <c r="P249" s="209"/>
      <c r="Q249" s="209"/>
      <c r="R249" s="209"/>
      <c r="S249" s="209"/>
      <c r="T249" s="209"/>
      <c r="U249" s="209"/>
      <c r="V249" s="209"/>
      <c r="W249" s="209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/>
      <c r="AH249" s="209"/>
      <c r="AI249" s="209"/>
      <c r="AJ249" s="209"/>
      <c r="AK249" s="209"/>
      <c r="AL249" s="209"/>
      <c r="AM249" s="209">
        <v>21</v>
      </c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">
      <c r="A250" s="243">
        <v>95</v>
      </c>
      <c r="B250" s="218" t="s">
        <v>440</v>
      </c>
      <c r="C250" s="272" t="s">
        <v>441</v>
      </c>
      <c r="D250" s="221" t="s">
        <v>75</v>
      </c>
      <c r="E250" s="226">
        <v>146.5</v>
      </c>
      <c r="F250" s="236"/>
      <c r="G250" s="235">
        <f>E250*F250</f>
        <v>0</v>
      </c>
      <c r="H250" s="234" t="s">
        <v>435</v>
      </c>
      <c r="I250" s="248" t="s">
        <v>95</v>
      </c>
      <c r="J250" s="209"/>
      <c r="K250" s="209"/>
      <c r="L250" s="209"/>
      <c r="M250" s="209"/>
      <c r="N250" s="209"/>
      <c r="O250" s="209"/>
      <c r="P250" s="209"/>
      <c r="Q250" s="209"/>
      <c r="R250" s="209"/>
      <c r="S250" s="209"/>
      <c r="T250" s="209"/>
      <c r="U250" s="209"/>
      <c r="V250" s="209"/>
      <c r="W250" s="209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/>
      <c r="AH250" s="209"/>
      <c r="AI250" s="209"/>
      <c r="AJ250" s="209"/>
      <c r="AK250" s="209"/>
      <c r="AL250" s="209"/>
      <c r="AM250" s="209">
        <v>21</v>
      </c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ht="33.75" outlineLevel="1" x14ac:dyDescent="0.2">
      <c r="A251" s="243">
        <v>96</v>
      </c>
      <c r="B251" s="218" t="s">
        <v>442</v>
      </c>
      <c r="C251" s="272" t="s">
        <v>443</v>
      </c>
      <c r="D251" s="221" t="s">
        <v>75</v>
      </c>
      <c r="E251" s="226">
        <v>17.5</v>
      </c>
      <c r="F251" s="236"/>
      <c r="G251" s="235">
        <f>E251*F251</f>
        <v>0</v>
      </c>
      <c r="H251" s="234" t="s">
        <v>210</v>
      </c>
      <c r="I251" s="248" t="s">
        <v>95</v>
      </c>
      <c r="J251" s="209"/>
      <c r="K251" s="209"/>
      <c r="L251" s="209"/>
      <c r="M251" s="209"/>
      <c r="N251" s="209"/>
      <c r="O251" s="209"/>
      <c r="P251" s="209"/>
      <c r="Q251" s="209"/>
      <c r="R251" s="209"/>
      <c r="S251" s="209"/>
      <c r="T251" s="209"/>
      <c r="U251" s="209"/>
      <c r="V251" s="209"/>
      <c r="W251" s="209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/>
      <c r="AH251" s="209"/>
      <c r="AI251" s="209"/>
      <c r="AJ251" s="209"/>
      <c r="AK251" s="209"/>
      <c r="AL251" s="209"/>
      <c r="AM251" s="209">
        <v>21</v>
      </c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ht="33.75" outlineLevel="1" x14ac:dyDescent="0.2">
      <c r="A252" s="243">
        <v>97</v>
      </c>
      <c r="B252" s="218" t="s">
        <v>444</v>
      </c>
      <c r="C252" s="272" t="s">
        <v>445</v>
      </c>
      <c r="D252" s="221" t="s">
        <v>75</v>
      </c>
      <c r="E252" s="226">
        <v>146.5</v>
      </c>
      <c r="F252" s="236"/>
      <c r="G252" s="235">
        <f>E252*F252</f>
        <v>0</v>
      </c>
      <c r="H252" s="234" t="s">
        <v>210</v>
      </c>
      <c r="I252" s="248" t="s">
        <v>95</v>
      </c>
      <c r="J252" s="209"/>
      <c r="K252" s="209"/>
      <c r="L252" s="209"/>
      <c r="M252" s="209"/>
      <c r="N252" s="209"/>
      <c r="O252" s="209"/>
      <c r="P252" s="209"/>
      <c r="Q252" s="209"/>
      <c r="R252" s="209"/>
      <c r="S252" s="209"/>
      <c r="T252" s="209"/>
      <c r="U252" s="209"/>
      <c r="V252" s="209"/>
      <c r="W252" s="209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/>
      <c r="AH252" s="209"/>
      <c r="AI252" s="209"/>
      <c r="AJ252" s="209"/>
      <c r="AK252" s="209"/>
      <c r="AL252" s="209"/>
      <c r="AM252" s="209">
        <v>21</v>
      </c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x14ac:dyDescent="0.2">
      <c r="A253" s="242" t="s">
        <v>87</v>
      </c>
      <c r="B253" s="217" t="s">
        <v>446</v>
      </c>
      <c r="C253" s="270" t="s">
        <v>447</v>
      </c>
      <c r="D253" s="219"/>
      <c r="E253" s="224"/>
      <c r="F253" s="240">
        <f>SUM(G254:G256)</f>
        <v>0</v>
      </c>
      <c r="G253" s="241"/>
      <c r="H253" s="231"/>
      <c r="I253" s="247"/>
    </row>
    <row r="254" spans="1:60" outlineLevel="1" x14ac:dyDescent="0.2">
      <c r="A254" s="243"/>
      <c r="B254" s="214" t="s">
        <v>448</v>
      </c>
      <c r="C254" s="271"/>
      <c r="D254" s="220"/>
      <c r="E254" s="225"/>
      <c r="F254" s="232"/>
      <c r="G254" s="233"/>
      <c r="H254" s="234"/>
      <c r="I254" s="248"/>
      <c r="J254" s="209"/>
      <c r="K254" s="209">
        <v>1</v>
      </c>
      <c r="L254" s="209"/>
      <c r="M254" s="209"/>
      <c r="N254" s="209"/>
      <c r="O254" s="209"/>
      <c r="P254" s="209"/>
      <c r="Q254" s="209"/>
      <c r="R254" s="209"/>
      <c r="S254" s="209"/>
      <c r="T254" s="209"/>
      <c r="U254" s="209"/>
      <c r="V254" s="209"/>
      <c r="W254" s="209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/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43"/>
      <c r="B255" s="215" t="s">
        <v>449</v>
      </c>
      <c r="C255" s="274"/>
      <c r="D255" s="244"/>
      <c r="E255" s="245"/>
      <c r="F255" s="246"/>
      <c r="G255" s="237"/>
      <c r="H255" s="234"/>
      <c r="I255" s="248"/>
      <c r="J255" s="209"/>
      <c r="K255" s="209"/>
      <c r="L255" s="209"/>
      <c r="M255" s="209"/>
      <c r="N255" s="209"/>
      <c r="O255" s="209"/>
      <c r="P255" s="209"/>
      <c r="Q255" s="209"/>
      <c r="R255" s="209"/>
      <c r="S255" s="209"/>
      <c r="T255" s="209"/>
      <c r="U255" s="209"/>
      <c r="V255" s="209"/>
      <c r="W255" s="209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/>
      <c r="AH255" s="209"/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43">
        <v>98</v>
      </c>
      <c r="B256" s="218" t="s">
        <v>450</v>
      </c>
      <c r="C256" s="272" t="s">
        <v>451</v>
      </c>
      <c r="D256" s="221" t="s">
        <v>75</v>
      </c>
      <c r="E256" s="226">
        <v>131</v>
      </c>
      <c r="F256" s="236"/>
      <c r="G256" s="235">
        <f>E256*F256</f>
        <v>0</v>
      </c>
      <c r="H256" s="234" t="s">
        <v>446</v>
      </c>
      <c r="I256" s="248" t="s">
        <v>95</v>
      </c>
      <c r="J256" s="209"/>
      <c r="K256" s="209"/>
      <c r="L256" s="209"/>
      <c r="M256" s="209"/>
      <c r="N256" s="209"/>
      <c r="O256" s="209"/>
      <c r="P256" s="209"/>
      <c r="Q256" s="209"/>
      <c r="R256" s="209"/>
      <c r="S256" s="209"/>
      <c r="T256" s="209"/>
      <c r="U256" s="209"/>
      <c r="V256" s="209"/>
      <c r="W256" s="209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/>
      <c r="AH256" s="209"/>
      <c r="AI256" s="209"/>
      <c r="AJ256" s="209"/>
      <c r="AK256" s="209"/>
      <c r="AL256" s="209"/>
      <c r="AM256" s="209">
        <v>21</v>
      </c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x14ac:dyDescent="0.2">
      <c r="A257" s="242" t="s">
        <v>87</v>
      </c>
      <c r="B257" s="217" t="s">
        <v>452</v>
      </c>
      <c r="C257" s="270" t="s">
        <v>453</v>
      </c>
      <c r="D257" s="219"/>
      <c r="E257" s="224"/>
      <c r="F257" s="240">
        <f>SUM(G258:G265)</f>
        <v>0</v>
      </c>
      <c r="G257" s="241"/>
      <c r="H257" s="231"/>
      <c r="I257" s="247"/>
    </row>
    <row r="258" spans="1:60" outlineLevel="1" x14ac:dyDescent="0.2">
      <c r="A258" s="243">
        <v>99</v>
      </c>
      <c r="B258" s="218" t="s">
        <v>454</v>
      </c>
      <c r="C258" s="272" t="s">
        <v>455</v>
      </c>
      <c r="D258" s="221" t="s">
        <v>456</v>
      </c>
      <c r="E258" s="226">
        <v>0.8145</v>
      </c>
      <c r="F258" s="236"/>
      <c r="G258" s="235">
        <f>E258*F258</f>
        <v>0</v>
      </c>
      <c r="H258" s="234"/>
      <c r="I258" s="248" t="s">
        <v>318</v>
      </c>
      <c r="J258" s="209"/>
      <c r="K258" s="209"/>
      <c r="L258" s="209"/>
      <c r="M258" s="209"/>
      <c r="N258" s="209"/>
      <c r="O258" s="209"/>
      <c r="P258" s="209"/>
      <c r="Q258" s="209"/>
      <c r="R258" s="209"/>
      <c r="S258" s="209"/>
      <c r="T258" s="209"/>
      <c r="U258" s="209"/>
      <c r="V258" s="209"/>
      <c r="W258" s="209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/>
      <c r="AH258" s="209"/>
      <c r="AI258" s="209"/>
      <c r="AJ258" s="209"/>
      <c r="AK258" s="209"/>
      <c r="AL258" s="209"/>
      <c r="AM258" s="209">
        <v>21</v>
      </c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 x14ac:dyDescent="0.2">
      <c r="A259" s="243">
        <v>100</v>
      </c>
      <c r="B259" s="218" t="s">
        <v>457</v>
      </c>
      <c r="C259" s="272" t="s">
        <v>458</v>
      </c>
      <c r="D259" s="221" t="s">
        <v>456</v>
      </c>
      <c r="E259" s="226">
        <v>2.52</v>
      </c>
      <c r="F259" s="236"/>
      <c r="G259" s="235">
        <f>E259*F259</f>
        <v>0</v>
      </c>
      <c r="H259" s="234"/>
      <c r="I259" s="248" t="s">
        <v>318</v>
      </c>
      <c r="J259" s="209"/>
      <c r="K259" s="209"/>
      <c r="L259" s="209"/>
      <c r="M259" s="209"/>
      <c r="N259" s="209"/>
      <c r="O259" s="209"/>
      <c r="P259" s="209"/>
      <c r="Q259" s="209"/>
      <c r="R259" s="209"/>
      <c r="S259" s="209"/>
      <c r="T259" s="209"/>
      <c r="U259" s="209"/>
      <c r="V259" s="209"/>
      <c r="W259" s="209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/>
      <c r="AH259" s="209"/>
      <c r="AI259" s="209"/>
      <c r="AJ259" s="209"/>
      <c r="AK259" s="209"/>
      <c r="AL259" s="209"/>
      <c r="AM259" s="209">
        <v>21</v>
      </c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">
      <c r="A260" s="243"/>
      <c r="B260" s="215" t="s">
        <v>459</v>
      </c>
      <c r="C260" s="274"/>
      <c r="D260" s="244"/>
      <c r="E260" s="245"/>
      <c r="F260" s="246"/>
      <c r="G260" s="237"/>
      <c r="H260" s="234"/>
      <c r="I260" s="248"/>
      <c r="J260" s="209"/>
      <c r="K260" s="209">
        <v>1</v>
      </c>
      <c r="L260" s="209"/>
      <c r="M260" s="209"/>
      <c r="N260" s="209"/>
      <c r="O260" s="209"/>
      <c r="P260" s="209"/>
      <c r="Q260" s="209"/>
      <c r="R260" s="209"/>
      <c r="S260" s="209"/>
      <c r="T260" s="209"/>
      <c r="U260" s="209"/>
      <c r="V260" s="209"/>
      <c r="W260" s="209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/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 x14ac:dyDescent="0.2">
      <c r="A261" s="243">
        <v>101</v>
      </c>
      <c r="B261" s="218" t="s">
        <v>460</v>
      </c>
      <c r="C261" s="272" t="s">
        <v>461</v>
      </c>
      <c r="D261" s="221" t="s">
        <v>246</v>
      </c>
      <c r="E261" s="226">
        <v>3.6019199999999998</v>
      </c>
      <c r="F261" s="236"/>
      <c r="G261" s="235">
        <f>E261*F261</f>
        <v>0</v>
      </c>
      <c r="H261" s="234" t="s">
        <v>94</v>
      </c>
      <c r="I261" s="248" t="s">
        <v>95</v>
      </c>
      <c r="J261" s="209"/>
      <c r="K261" s="209"/>
      <c r="L261" s="209"/>
      <c r="M261" s="209"/>
      <c r="N261" s="209"/>
      <c r="O261" s="209"/>
      <c r="P261" s="209"/>
      <c r="Q261" s="209"/>
      <c r="R261" s="209"/>
      <c r="S261" s="209"/>
      <c r="T261" s="209"/>
      <c r="U261" s="209"/>
      <c r="V261" s="209"/>
      <c r="W261" s="209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/>
      <c r="AH261" s="209"/>
      <c r="AI261" s="209"/>
      <c r="AJ261" s="209"/>
      <c r="AK261" s="209"/>
      <c r="AL261" s="209"/>
      <c r="AM261" s="209">
        <v>21</v>
      </c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">
      <c r="A262" s="243">
        <v>102</v>
      </c>
      <c r="B262" s="218" t="s">
        <v>462</v>
      </c>
      <c r="C262" s="272" t="s">
        <v>463</v>
      </c>
      <c r="D262" s="221" t="s">
        <v>246</v>
      </c>
      <c r="E262" s="226">
        <v>14.40766</v>
      </c>
      <c r="F262" s="236"/>
      <c r="G262" s="235">
        <f>E262*F262</f>
        <v>0</v>
      </c>
      <c r="H262" s="234" t="s">
        <v>94</v>
      </c>
      <c r="I262" s="248" t="s">
        <v>95</v>
      </c>
      <c r="J262" s="209"/>
      <c r="K262" s="209"/>
      <c r="L262" s="209"/>
      <c r="M262" s="209"/>
      <c r="N262" s="209"/>
      <c r="O262" s="209"/>
      <c r="P262" s="209"/>
      <c r="Q262" s="209"/>
      <c r="R262" s="209"/>
      <c r="S262" s="209"/>
      <c r="T262" s="209"/>
      <c r="U262" s="209"/>
      <c r="V262" s="209"/>
      <c r="W262" s="209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/>
      <c r="AH262" s="209"/>
      <c r="AI262" s="209"/>
      <c r="AJ262" s="209"/>
      <c r="AK262" s="209"/>
      <c r="AL262" s="209"/>
      <c r="AM262" s="209">
        <v>21</v>
      </c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 x14ac:dyDescent="0.2">
      <c r="A263" s="243"/>
      <c r="B263" s="215" t="s">
        <v>464</v>
      </c>
      <c r="C263" s="274"/>
      <c r="D263" s="244"/>
      <c r="E263" s="245"/>
      <c r="F263" s="246"/>
      <c r="G263" s="237"/>
      <c r="H263" s="234"/>
      <c r="I263" s="248"/>
      <c r="J263" s="209"/>
      <c r="K263" s="209">
        <v>1</v>
      </c>
      <c r="L263" s="209"/>
      <c r="M263" s="209"/>
      <c r="N263" s="209"/>
      <c r="O263" s="209"/>
      <c r="P263" s="209"/>
      <c r="Q263" s="209"/>
      <c r="R263" s="209"/>
      <c r="S263" s="209"/>
      <c r="T263" s="209"/>
      <c r="U263" s="209"/>
      <c r="V263" s="209"/>
      <c r="W263" s="209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/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">
      <c r="A264" s="243"/>
      <c r="B264" s="215" t="s">
        <v>465</v>
      </c>
      <c r="C264" s="274"/>
      <c r="D264" s="244"/>
      <c r="E264" s="245"/>
      <c r="F264" s="246"/>
      <c r="G264" s="237"/>
      <c r="H264" s="234"/>
      <c r="I264" s="248"/>
      <c r="J264" s="209"/>
      <c r="K264" s="209"/>
      <c r="L264" s="209"/>
      <c r="M264" s="209"/>
      <c r="N264" s="209"/>
      <c r="O264" s="209"/>
      <c r="P264" s="209"/>
      <c r="Q264" s="209"/>
      <c r="R264" s="209"/>
      <c r="S264" s="209"/>
      <c r="T264" s="209"/>
      <c r="U264" s="209"/>
      <c r="V264" s="209"/>
      <c r="W264" s="209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/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 x14ac:dyDescent="0.2">
      <c r="A265" s="243">
        <v>103</v>
      </c>
      <c r="B265" s="218" t="s">
        <v>466</v>
      </c>
      <c r="C265" s="272" t="s">
        <v>467</v>
      </c>
      <c r="D265" s="221" t="s">
        <v>246</v>
      </c>
      <c r="E265" s="226">
        <v>3.6019199999999998</v>
      </c>
      <c r="F265" s="236"/>
      <c r="G265" s="235">
        <f>E265*F265</f>
        <v>0</v>
      </c>
      <c r="H265" s="234" t="s">
        <v>468</v>
      </c>
      <c r="I265" s="248" t="s">
        <v>95</v>
      </c>
      <c r="J265" s="209"/>
      <c r="K265" s="209"/>
      <c r="L265" s="209"/>
      <c r="M265" s="209"/>
      <c r="N265" s="209"/>
      <c r="O265" s="209"/>
      <c r="P265" s="209"/>
      <c r="Q265" s="209"/>
      <c r="R265" s="209"/>
      <c r="S265" s="209"/>
      <c r="T265" s="209"/>
      <c r="U265" s="209"/>
      <c r="V265" s="209"/>
      <c r="W265" s="20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09"/>
      <c r="AL265" s="209"/>
      <c r="AM265" s="209">
        <v>21</v>
      </c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x14ac:dyDescent="0.2">
      <c r="A266" s="242" t="s">
        <v>87</v>
      </c>
      <c r="B266" s="217" t="s">
        <v>469</v>
      </c>
      <c r="C266" s="270" t="s">
        <v>470</v>
      </c>
      <c r="D266" s="219"/>
      <c r="E266" s="224"/>
      <c r="F266" s="240">
        <f>SUM(G267:G270)</f>
        <v>0</v>
      </c>
      <c r="G266" s="241"/>
      <c r="H266" s="231"/>
      <c r="I266" s="247"/>
    </row>
    <row r="267" spans="1:60" outlineLevel="1" x14ac:dyDescent="0.2">
      <c r="A267" s="243">
        <v>104</v>
      </c>
      <c r="B267" s="218" t="s">
        <v>471</v>
      </c>
      <c r="C267" s="272" t="s">
        <v>472</v>
      </c>
      <c r="D267" s="221" t="s">
        <v>473</v>
      </c>
      <c r="E267" s="226">
        <v>1</v>
      </c>
      <c r="F267" s="236"/>
      <c r="G267" s="235">
        <f>E267*F267</f>
        <v>0</v>
      </c>
      <c r="H267" s="234"/>
      <c r="I267" s="248" t="s">
        <v>318</v>
      </c>
      <c r="J267" s="209"/>
      <c r="K267" s="209"/>
      <c r="L267" s="209"/>
      <c r="M267" s="209"/>
      <c r="N267" s="209"/>
      <c r="O267" s="209"/>
      <c r="P267" s="209"/>
      <c r="Q267" s="209"/>
      <c r="R267" s="209"/>
      <c r="S267" s="209"/>
      <c r="T267" s="209"/>
      <c r="U267" s="209"/>
      <c r="V267" s="209"/>
      <c r="W267" s="209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/>
      <c r="AH267" s="209"/>
      <c r="AI267" s="209"/>
      <c r="AJ267" s="209"/>
      <c r="AK267" s="209"/>
      <c r="AL267" s="209"/>
      <c r="AM267" s="209">
        <v>21</v>
      </c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">
      <c r="A268" s="243">
        <v>105</v>
      </c>
      <c r="B268" s="218" t="s">
        <v>474</v>
      </c>
      <c r="C268" s="272" t="s">
        <v>475</v>
      </c>
      <c r="D268" s="221" t="s">
        <v>473</v>
      </c>
      <c r="E268" s="226">
        <v>1</v>
      </c>
      <c r="F268" s="236"/>
      <c r="G268" s="235">
        <f>E268*F268</f>
        <v>0</v>
      </c>
      <c r="H268" s="234"/>
      <c r="I268" s="248" t="s">
        <v>95</v>
      </c>
      <c r="J268" s="209"/>
      <c r="K268" s="209"/>
      <c r="L268" s="209"/>
      <c r="M268" s="209"/>
      <c r="N268" s="209"/>
      <c r="O268" s="209"/>
      <c r="P268" s="209"/>
      <c r="Q268" s="209"/>
      <c r="R268" s="209"/>
      <c r="S268" s="209"/>
      <c r="T268" s="209"/>
      <c r="U268" s="209"/>
      <c r="V268" s="209"/>
      <c r="W268" s="209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/>
      <c r="AH268" s="209"/>
      <c r="AI268" s="209"/>
      <c r="AJ268" s="209"/>
      <c r="AK268" s="209"/>
      <c r="AL268" s="209"/>
      <c r="AM268" s="209">
        <v>21</v>
      </c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 x14ac:dyDescent="0.2">
      <c r="A269" s="243">
        <v>106</v>
      </c>
      <c r="B269" s="218" t="s">
        <v>476</v>
      </c>
      <c r="C269" s="272" t="s">
        <v>477</v>
      </c>
      <c r="D269" s="221" t="s">
        <v>473</v>
      </c>
      <c r="E269" s="226">
        <v>1</v>
      </c>
      <c r="F269" s="236"/>
      <c r="G269" s="235">
        <f>E269*F269</f>
        <v>0</v>
      </c>
      <c r="H269" s="234"/>
      <c r="I269" s="248" t="s">
        <v>95</v>
      </c>
      <c r="J269" s="209"/>
      <c r="K269" s="209"/>
      <c r="L269" s="209"/>
      <c r="M269" s="209"/>
      <c r="N269" s="209"/>
      <c r="O269" s="209"/>
      <c r="P269" s="209"/>
      <c r="Q269" s="209"/>
      <c r="R269" s="209"/>
      <c r="S269" s="209"/>
      <c r="T269" s="209"/>
      <c r="U269" s="209"/>
      <c r="V269" s="209"/>
      <c r="W269" s="209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/>
      <c r="AH269" s="209"/>
      <c r="AI269" s="209"/>
      <c r="AJ269" s="209"/>
      <c r="AK269" s="209"/>
      <c r="AL269" s="209"/>
      <c r="AM269" s="209">
        <v>21</v>
      </c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">
      <c r="A270" s="243"/>
      <c r="B270" s="218"/>
      <c r="C270" s="275" t="s">
        <v>478</v>
      </c>
      <c r="D270" s="223"/>
      <c r="E270" s="228"/>
      <c r="F270" s="238"/>
      <c r="G270" s="239"/>
      <c r="H270" s="234"/>
      <c r="I270" s="248"/>
      <c r="J270" s="209"/>
      <c r="K270" s="209"/>
      <c r="L270" s="209"/>
      <c r="M270" s="209"/>
      <c r="N270" s="209"/>
      <c r="O270" s="209"/>
      <c r="P270" s="209"/>
      <c r="Q270" s="209"/>
      <c r="R270" s="209"/>
      <c r="S270" s="209"/>
      <c r="T270" s="209"/>
      <c r="U270" s="209"/>
      <c r="V270" s="209"/>
      <c r="W270" s="209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/>
      <c r="AH270" s="209"/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10" t="str">
        <f>C270</f>
        <v>Veškeré náklady spojené s vybudováním, provozem a odstraněním zařízení staveniště.</v>
      </c>
      <c r="BB270" s="209"/>
      <c r="BC270" s="209"/>
      <c r="BD270" s="209"/>
      <c r="BE270" s="209"/>
      <c r="BF270" s="209"/>
      <c r="BG270" s="209"/>
      <c r="BH270" s="209"/>
    </row>
    <row r="271" spans="1:60" x14ac:dyDescent="0.2">
      <c r="A271" s="242" t="s">
        <v>87</v>
      </c>
      <c r="B271" s="217" t="s">
        <v>479</v>
      </c>
      <c r="C271" s="270" t="s">
        <v>480</v>
      </c>
      <c r="D271" s="219"/>
      <c r="E271" s="224"/>
      <c r="F271" s="240">
        <f>SUM(G272:G284)</f>
        <v>0</v>
      </c>
      <c r="G271" s="241"/>
      <c r="H271" s="231"/>
      <c r="I271" s="247"/>
    </row>
    <row r="272" spans="1:60" outlineLevel="1" x14ac:dyDescent="0.2">
      <c r="A272" s="243">
        <v>107</v>
      </c>
      <c r="B272" s="218" t="s">
        <v>481</v>
      </c>
      <c r="C272" s="272" t="s">
        <v>482</v>
      </c>
      <c r="D272" s="221" t="s">
        <v>473</v>
      </c>
      <c r="E272" s="226">
        <v>1</v>
      </c>
      <c r="F272" s="236"/>
      <c r="G272" s="235">
        <f>E272*F272</f>
        <v>0</v>
      </c>
      <c r="H272" s="234"/>
      <c r="I272" s="248" t="s">
        <v>95</v>
      </c>
      <c r="J272" s="209"/>
      <c r="K272" s="209"/>
      <c r="L272" s="209"/>
      <c r="M272" s="209"/>
      <c r="N272" s="209"/>
      <c r="O272" s="209"/>
      <c r="P272" s="209"/>
      <c r="Q272" s="209"/>
      <c r="R272" s="209"/>
      <c r="S272" s="209"/>
      <c r="T272" s="209"/>
      <c r="U272" s="209"/>
      <c r="V272" s="209"/>
      <c r="W272" s="209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/>
      <c r="AH272" s="209"/>
      <c r="AI272" s="209"/>
      <c r="AJ272" s="209"/>
      <c r="AK272" s="209"/>
      <c r="AL272" s="209"/>
      <c r="AM272" s="209">
        <v>21</v>
      </c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 x14ac:dyDescent="0.2">
      <c r="A273" s="243"/>
      <c r="B273" s="218"/>
      <c r="C273" s="275" t="s">
        <v>483</v>
      </c>
      <c r="D273" s="223"/>
      <c r="E273" s="228"/>
      <c r="F273" s="238"/>
      <c r="G273" s="239"/>
      <c r="H273" s="234"/>
      <c r="I273" s="248"/>
      <c r="J273" s="209"/>
      <c r="K273" s="209"/>
      <c r="L273" s="209"/>
      <c r="M273" s="209"/>
      <c r="N273" s="209"/>
      <c r="O273" s="209"/>
      <c r="P273" s="209"/>
      <c r="Q273" s="209"/>
      <c r="R273" s="209"/>
      <c r="S273" s="209"/>
      <c r="T273" s="209"/>
      <c r="U273" s="209"/>
      <c r="V273" s="209"/>
      <c r="W273" s="209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/>
      <c r="AH273" s="209"/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10" t="str">
        <f>C273</f>
        <v>Náklady na vyhotovení dokumentace skutečného provedení stavby a její předání objednateli v požadované formě a požadovaném počtu.</v>
      </c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">
      <c r="A274" s="243">
        <v>108</v>
      </c>
      <c r="B274" s="218" t="s">
        <v>484</v>
      </c>
      <c r="C274" s="272" t="s">
        <v>485</v>
      </c>
      <c r="D274" s="221" t="s">
        <v>473</v>
      </c>
      <c r="E274" s="226">
        <v>1</v>
      </c>
      <c r="F274" s="236"/>
      <c r="G274" s="235">
        <f>E274*F274</f>
        <v>0</v>
      </c>
      <c r="H274" s="234"/>
      <c r="I274" s="248" t="s">
        <v>95</v>
      </c>
      <c r="J274" s="209"/>
      <c r="K274" s="209"/>
      <c r="L274" s="209"/>
      <c r="M274" s="209"/>
      <c r="N274" s="209"/>
      <c r="O274" s="209"/>
      <c r="P274" s="209"/>
      <c r="Q274" s="209"/>
      <c r="R274" s="209"/>
      <c r="S274" s="209"/>
      <c r="T274" s="209"/>
      <c r="U274" s="209"/>
      <c r="V274" s="209"/>
      <c r="W274" s="209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/>
      <c r="AH274" s="209"/>
      <c r="AI274" s="209"/>
      <c r="AJ274" s="209"/>
      <c r="AK274" s="209"/>
      <c r="AL274" s="209"/>
      <c r="AM274" s="209">
        <v>21</v>
      </c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">
      <c r="A275" s="243"/>
      <c r="B275" s="218"/>
      <c r="C275" s="275" t="s">
        <v>486</v>
      </c>
      <c r="D275" s="223"/>
      <c r="E275" s="228"/>
      <c r="F275" s="238"/>
      <c r="G275" s="239"/>
      <c r="H275" s="234"/>
      <c r="I275" s="248"/>
      <c r="J275" s="209"/>
      <c r="K275" s="209"/>
      <c r="L275" s="209"/>
      <c r="M275" s="209"/>
      <c r="N275" s="209"/>
      <c r="O275" s="209"/>
      <c r="P275" s="209"/>
      <c r="Q275" s="209"/>
      <c r="R275" s="209"/>
      <c r="S275" s="209"/>
      <c r="T275" s="209"/>
      <c r="U275" s="209"/>
      <c r="V275" s="209"/>
      <c r="W275" s="209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/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10" t="str">
        <f>C275</f>
        <v>Náklady na provedení skutečného zaměření stavby v rozsahu nezbytném pro zápis změny do katastru nemovitostí.</v>
      </c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">
      <c r="A276" s="243">
        <v>109</v>
      </c>
      <c r="B276" s="218" t="s">
        <v>487</v>
      </c>
      <c r="C276" s="272" t="s">
        <v>488</v>
      </c>
      <c r="D276" s="221" t="s">
        <v>473</v>
      </c>
      <c r="E276" s="226">
        <v>1</v>
      </c>
      <c r="F276" s="236"/>
      <c r="G276" s="235">
        <f>E276*F276</f>
        <v>0</v>
      </c>
      <c r="H276" s="234"/>
      <c r="I276" s="248" t="s">
        <v>318</v>
      </c>
      <c r="J276" s="209"/>
      <c r="K276" s="209"/>
      <c r="L276" s="209"/>
      <c r="M276" s="209"/>
      <c r="N276" s="209"/>
      <c r="O276" s="209"/>
      <c r="P276" s="209"/>
      <c r="Q276" s="209"/>
      <c r="R276" s="209"/>
      <c r="S276" s="209"/>
      <c r="T276" s="209"/>
      <c r="U276" s="209"/>
      <c r="V276" s="209"/>
      <c r="W276" s="209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/>
      <c r="AH276" s="209"/>
      <c r="AI276" s="209"/>
      <c r="AJ276" s="209"/>
      <c r="AK276" s="209"/>
      <c r="AL276" s="209"/>
      <c r="AM276" s="209">
        <v>21</v>
      </c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 x14ac:dyDescent="0.2">
      <c r="A277" s="243"/>
      <c r="B277" s="218"/>
      <c r="C277" s="275" t="s">
        <v>489</v>
      </c>
      <c r="D277" s="223"/>
      <c r="E277" s="228"/>
      <c r="F277" s="238"/>
      <c r="G277" s="239"/>
      <c r="H277" s="234"/>
      <c r="I277" s="248"/>
      <c r="J277" s="209"/>
      <c r="K277" s="209"/>
      <c r="L277" s="209"/>
      <c r="M277" s="209"/>
      <c r="N277" s="209"/>
      <c r="O277" s="209"/>
      <c r="P277" s="209"/>
      <c r="Q277" s="209"/>
      <c r="R277" s="209"/>
      <c r="S277" s="209"/>
      <c r="T277" s="209"/>
      <c r="U277" s="209"/>
      <c r="V277" s="209"/>
      <c r="W277" s="209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/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10" t="str">
        <f>C277</f>
        <v>Náklady na vyhotovení geometrického plánu.</v>
      </c>
      <c r="BB277" s="209"/>
      <c r="BC277" s="209"/>
      <c r="BD277" s="209"/>
      <c r="BE277" s="209"/>
      <c r="BF277" s="209"/>
      <c r="BG277" s="209"/>
      <c r="BH277" s="209"/>
    </row>
    <row r="278" spans="1:60" outlineLevel="1" x14ac:dyDescent="0.2">
      <c r="A278" s="243">
        <v>110</v>
      </c>
      <c r="B278" s="218" t="s">
        <v>490</v>
      </c>
      <c r="C278" s="272" t="s">
        <v>491</v>
      </c>
      <c r="D278" s="221" t="s">
        <v>492</v>
      </c>
      <c r="E278" s="226">
        <v>12.2</v>
      </c>
      <c r="F278" s="236"/>
      <c r="G278" s="235">
        <f>E278*F278</f>
        <v>0</v>
      </c>
      <c r="H278" s="234"/>
      <c r="I278" s="248" t="s">
        <v>318</v>
      </c>
      <c r="J278" s="209"/>
      <c r="K278" s="209"/>
      <c r="L278" s="209"/>
      <c r="M278" s="209"/>
      <c r="N278" s="209"/>
      <c r="O278" s="209"/>
      <c r="P278" s="209"/>
      <c r="Q278" s="209"/>
      <c r="R278" s="209"/>
      <c r="S278" s="209"/>
      <c r="T278" s="209"/>
      <c r="U278" s="209"/>
      <c r="V278" s="209"/>
      <c r="W278" s="209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/>
      <c r="AH278" s="209"/>
      <c r="AI278" s="209"/>
      <c r="AJ278" s="209"/>
      <c r="AK278" s="209"/>
      <c r="AL278" s="209"/>
      <c r="AM278" s="209">
        <v>21</v>
      </c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 x14ac:dyDescent="0.2">
      <c r="A279" s="243">
        <v>111</v>
      </c>
      <c r="B279" s="218" t="s">
        <v>493</v>
      </c>
      <c r="C279" s="272" t="s">
        <v>494</v>
      </c>
      <c r="D279" s="221" t="s">
        <v>473</v>
      </c>
      <c r="E279" s="226">
        <v>1</v>
      </c>
      <c r="F279" s="236"/>
      <c r="G279" s="235">
        <f>E279*F279</f>
        <v>0</v>
      </c>
      <c r="H279" s="234"/>
      <c r="I279" s="248" t="s">
        <v>318</v>
      </c>
      <c r="J279" s="209"/>
      <c r="K279" s="209"/>
      <c r="L279" s="209"/>
      <c r="M279" s="209"/>
      <c r="N279" s="209"/>
      <c r="O279" s="209"/>
      <c r="P279" s="209"/>
      <c r="Q279" s="209"/>
      <c r="R279" s="209"/>
      <c r="S279" s="209"/>
      <c r="T279" s="209"/>
      <c r="U279" s="209"/>
      <c r="V279" s="209"/>
      <c r="W279" s="209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/>
      <c r="AH279" s="209"/>
      <c r="AI279" s="209"/>
      <c r="AJ279" s="209"/>
      <c r="AK279" s="209"/>
      <c r="AL279" s="209"/>
      <c r="AM279" s="209">
        <v>21</v>
      </c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">
      <c r="A280" s="243">
        <v>112</v>
      </c>
      <c r="B280" s="218" t="s">
        <v>495</v>
      </c>
      <c r="C280" s="272" t="s">
        <v>496</v>
      </c>
      <c r="D280" s="221" t="s">
        <v>384</v>
      </c>
      <c r="E280" s="226">
        <v>3</v>
      </c>
      <c r="F280" s="236"/>
      <c r="G280" s="235">
        <f>E280*F280</f>
        <v>0</v>
      </c>
      <c r="H280" s="234"/>
      <c r="I280" s="248" t="s">
        <v>318</v>
      </c>
      <c r="J280" s="209"/>
      <c r="K280" s="209"/>
      <c r="L280" s="209"/>
      <c r="M280" s="209"/>
      <c r="N280" s="209"/>
      <c r="O280" s="209"/>
      <c r="P280" s="209"/>
      <c r="Q280" s="209"/>
      <c r="R280" s="209"/>
      <c r="S280" s="209"/>
      <c r="T280" s="209"/>
      <c r="U280" s="209"/>
      <c r="V280" s="209"/>
      <c r="W280" s="209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/>
      <c r="AH280" s="209"/>
      <c r="AI280" s="209"/>
      <c r="AJ280" s="209"/>
      <c r="AK280" s="209"/>
      <c r="AL280" s="209"/>
      <c r="AM280" s="209">
        <v>21</v>
      </c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 x14ac:dyDescent="0.2">
      <c r="A281" s="243">
        <v>113</v>
      </c>
      <c r="B281" s="218" t="s">
        <v>497</v>
      </c>
      <c r="C281" s="272" t="s">
        <v>498</v>
      </c>
      <c r="D281" s="221" t="s">
        <v>473</v>
      </c>
      <c r="E281" s="226">
        <v>1</v>
      </c>
      <c r="F281" s="236"/>
      <c r="G281" s="235">
        <f>E281*F281</f>
        <v>0</v>
      </c>
      <c r="H281" s="234"/>
      <c r="I281" s="248" t="s">
        <v>318</v>
      </c>
      <c r="J281" s="209"/>
      <c r="K281" s="209"/>
      <c r="L281" s="209"/>
      <c r="M281" s="209"/>
      <c r="N281" s="209"/>
      <c r="O281" s="209"/>
      <c r="P281" s="209"/>
      <c r="Q281" s="209"/>
      <c r="R281" s="209"/>
      <c r="S281" s="209"/>
      <c r="T281" s="209"/>
      <c r="U281" s="209"/>
      <c r="V281" s="209"/>
      <c r="W281" s="209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/>
      <c r="AH281" s="209"/>
      <c r="AI281" s="209"/>
      <c r="AJ281" s="209"/>
      <c r="AK281" s="209"/>
      <c r="AL281" s="209"/>
      <c r="AM281" s="209">
        <v>21</v>
      </c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 x14ac:dyDescent="0.2">
      <c r="A282" s="243">
        <v>114</v>
      </c>
      <c r="B282" s="218" t="s">
        <v>499</v>
      </c>
      <c r="C282" s="272" t="s">
        <v>500</v>
      </c>
      <c r="D282" s="221" t="s">
        <v>473</v>
      </c>
      <c r="E282" s="226">
        <v>1</v>
      </c>
      <c r="F282" s="236"/>
      <c r="G282" s="235">
        <f>E282*F282</f>
        <v>0</v>
      </c>
      <c r="H282" s="234"/>
      <c r="I282" s="248" t="s">
        <v>318</v>
      </c>
      <c r="J282" s="209"/>
      <c r="K282" s="209"/>
      <c r="L282" s="209"/>
      <c r="M282" s="209"/>
      <c r="N282" s="209"/>
      <c r="O282" s="209"/>
      <c r="P282" s="209"/>
      <c r="Q282" s="209"/>
      <c r="R282" s="209"/>
      <c r="S282" s="209"/>
      <c r="T282" s="209"/>
      <c r="U282" s="209"/>
      <c r="V282" s="209"/>
      <c r="W282" s="209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/>
      <c r="AH282" s="209"/>
      <c r="AI282" s="209"/>
      <c r="AJ282" s="209"/>
      <c r="AK282" s="209"/>
      <c r="AL282" s="209"/>
      <c r="AM282" s="209">
        <v>21</v>
      </c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">
      <c r="A283" s="243">
        <v>115</v>
      </c>
      <c r="B283" s="218" t="s">
        <v>501</v>
      </c>
      <c r="C283" s="272" t="s">
        <v>502</v>
      </c>
      <c r="D283" s="221" t="s">
        <v>473</v>
      </c>
      <c r="E283" s="226">
        <v>1</v>
      </c>
      <c r="F283" s="236"/>
      <c r="G283" s="235">
        <f>E283*F283</f>
        <v>0</v>
      </c>
      <c r="H283" s="234"/>
      <c r="I283" s="248" t="s">
        <v>318</v>
      </c>
      <c r="J283" s="209"/>
      <c r="K283" s="209"/>
      <c r="L283" s="209"/>
      <c r="M283" s="209"/>
      <c r="N283" s="209"/>
      <c r="O283" s="209"/>
      <c r="P283" s="209"/>
      <c r="Q283" s="209"/>
      <c r="R283" s="209"/>
      <c r="S283" s="209"/>
      <c r="T283" s="209"/>
      <c r="U283" s="209"/>
      <c r="V283" s="209"/>
      <c r="W283" s="209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/>
      <c r="AH283" s="209"/>
      <c r="AI283" s="209"/>
      <c r="AJ283" s="209"/>
      <c r="AK283" s="209"/>
      <c r="AL283" s="209"/>
      <c r="AM283" s="209">
        <v>21</v>
      </c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ht="13.5" outlineLevel="1" thickBot="1" x14ac:dyDescent="0.25">
      <c r="A284" s="258">
        <v>116</v>
      </c>
      <c r="B284" s="259" t="s">
        <v>503</v>
      </c>
      <c r="C284" s="276" t="s">
        <v>504</v>
      </c>
      <c r="D284" s="260" t="s">
        <v>473</v>
      </c>
      <c r="E284" s="261">
        <v>1</v>
      </c>
      <c r="F284" s="262"/>
      <c r="G284" s="263">
        <f>E284*F284</f>
        <v>0</v>
      </c>
      <c r="H284" s="264"/>
      <c r="I284" s="265" t="s">
        <v>318</v>
      </c>
      <c r="J284" s="209"/>
      <c r="K284" s="209"/>
      <c r="L284" s="209"/>
      <c r="M284" s="209"/>
      <c r="N284" s="209"/>
      <c r="O284" s="209"/>
      <c r="P284" s="209"/>
      <c r="Q284" s="209"/>
      <c r="R284" s="209"/>
      <c r="S284" s="209"/>
      <c r="T284" s="209"/>
      <c r="U284" s="209"/>
      <c r="V284" s="209"/>
      <c r="W284" s="209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/>
      <c r="AH284" s="209"/>
      <c r="AI284" s="209"/>
      <c r="AJ284" s="209"/>
      <c r="AK284" s="209"/>
      <c r="AL284" s="209"/>
      <c r="AM284" s="209">
        <v>21</v>
      </c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hidden="1" x14ac:dyDescent="0.2">
      <c r="C285" s="105"/>
      <c r="AK285">
        <f>SUM(AK1:AK284)</f>
        <v>0</v>
      </c>
      <c r="AL285">
        <f>SUM(AL1:AL284)</f>
        <v>0</v>
      </c>
      <c r="AN285">
        <v>15</v>
      </c>
      <c r="AO285">
        <v>21</v>
      </c>
    </row>
    <row r="286" spans="1:60" ht="13.5" hidden="1" thickBot="1" x14ac:dyDescent="0.25">
      <c r="A286" s="266"/>
      <c r="B286" s="267" t="s">
        <v>505</v>
      </c>
      <c r="C286" s="277"/>
      <c r="D286" s="268"/>
      <c r="E286" s="268"/>
      <c r="F286" s="268"/>
      <c r="G286" s="269">
        <f>F8+F105+F122+F133+F226+F231+F236+F247+F253+F257+F266+F271</f>
        <v>0</v>
      </c>
      <c r="AN286">
        <f>SUMIF(AM8:AM285,AN285,G8:G285)</f>
        <v>0</v>
      </c>
      <c r="AO286">
        <f>SUMIF(AM8:AM285,AO285,G8:G285)</f>
        <v>0</v>
      </c>
    </row>
  </sheetData>
  <mergeCells count="95">
    <mergeCell ref="C270:G270"/>
    <mergeCell ref="F271:G271"/>
    <mergeCell ref="C273:G273"/>
    <mergeCell ref="C275:G275"/>
    <mergeCell ref="C277:G277"/>
    <mergeCell ref="B255:G255"/>
    <mergeCell ref="F257:G257"/>
    <mergeCell ref="B260:G260"/>
    <mergeCell ref="B263:G263"/>
    <mergeCell ref="B264:G264"/>
    <mergeCell ref="F266:G266"/>
    <mergeCell ref="B240:G240"/>
    <mergeCell ref="B241:G241"/>
    <mergeCell ref="F247:G247"/>
    <mergeCell ref="B248:G248"/>
    <mergeCell ref="F253:G253"/>
    <mergeCell ref="B254:G254"/>
    <mergeCell ref="F231:G231"/>
    <mergeCell ref="B232:G232"/>
    <mergeCell ref="B233:G233"/>
    <mergeCell ref="C235:G235"/>
    <mergeCell ref="F236:G236"/>
    <mergeCell ref="B237:G237"/>
    <mergeCell ref="B168:G168"/>
    <mergeCell ref="C170:G170"/>
    <mergeCell ref="C172:G172"/>
    <mergeCell ref="F226:G226"/>
    <mergeCell ref="B227:G227"/>
    <mergeCell ref="B228:G228"/>
    <mergeCell ref="B156:G156"/>
    <mergeCell ref="B157:G157"/>
    <mergeCell ref="B159:G159"/>
    <mergeCell ref="B160:G160"/>
    <mergeCell ref="B163:G163"/>
    <mergeCell ref="B164:G164"/>
    <mergeCell ref="B142:G142"/>
    <mergeCell ref="B143:G143"/>
    <mergeCell ref="B148:G148"/>
    <mergeCell ref="B150:G150"/>
    <mergeCell ref="B153:G153"/>
    <mergeCell ref="B154:G154"/>
    <mergeCell ref="B124:G124"/>
    <mergeCell ref="B131:G131"/>
    <mergeCell ref="F133:G133"/>
    <mergeCell ref="B134:G134"/>
    <mergeCell ref="B137:G137"/>
    <mergeCell ref="B138:G138"/>
    <mergeCell ref="B112:G112"/>
    <mergeCell ref="B113:G113"/>
    <mergeCell ref="B117:G117"/>
    <mergeCell ref="B118:G118"/>
    <mergeCell ref="F122:G122"/>
    <mergeCell ref="B123:G123"/>
    <mergeCell ref="B96:G96"/>
    <mergeCell ref="B97:G97"/>
    <mergeCell ref="B99:G99"/>
    <mergeCell ref="F105:G105"/>
    <mergeCell ref="B106:G106"/>
    <mergeCell ref="B107:G107"/>
    <mergeCell ref="B84:G84"/>
    <mergeCell ref="B85:G85"/>
    <mergeCell ref="B90:G90"/>
    <mergeCell ref="B91:G91"/>
    <mergeCell ref="B93:G93"/>
    <mergeCell ref="B94:G94"/>
    <mergeCell ref="B70:G70"/>
    <mergeCell ref="B75:G75"/>
    <mergeCell ref="B76:G76"/>
    <mergeCell ref="B78:G78"/>
    <mergeCell ref="B79:G79"/>
    <mergeCell ref="C81:G81"/>
    <mergeCell ref="B52:G52"/>
    <mergeCell ref="B62:G62"/>
    <mergeCell ref="B63:G63"/>
    <mergeCell ref="B65:G65"/>
    <mergeCell ref="B66:G66"/>
    <mergeCell ref="B69:G69"/>
    <mergeCell ref="B20:G20"/>
    <mergeCell ref="B25:G25"/>
    <mergeCell ref="B26:G26"/>
    <mergeCell ref="B29:G29"/>
    <mergeCell ref="B30:G30"/>
    <mergeCell ref="B51:G51"/>
    <mergeCell ref="B9:G9"/>
    <mergeCell ref="B13:G13"/>
    <mergeCell ref="B14:G14"/>
    <mergeCell ref="B15:G15"/>
    <mergeCell ref="B17:G17"/>
    <mergeCell ref="B19:G19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SO01</vt:lpstr>
      <vt:lpstr>SO01 001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SO01'!Oblast_tisku</vt:lpstr>
      <vt:lpstr>'SO01 001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2012-06-29T07:38:16Z</cp:lastPrinted>
  <dcterms:created xsi:type="dcterms:W3CDTF">2009-04-08T07:15:50Z</dcterms:created>
  <dcterms:modified xsi:type="dcterms:W3CDTF">2013-11-05T15:05:21Z</dcterms:modified>
</cp:coreProperties>
</file>